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155" windowWidth="18195" windowHeight="10740" tabRatio="902" activeTab="6"/>
  </bookViews>
  <sheets>
    <sheet name="Copertina" sheetId="17" r:id="rId1"/>
    <sheet name="Capitolo1" sheetId="13" r:id="rId2"/>
    <sheet name="Tavola 1.1" sheetId="84" r:id="rId3"/>
    <sheet name="Tavola 1.2" sheetId="16" r:id="rId4"/>
    <sheet name="Tavola 1.3" sheetId="5" r:id="rId5"/>
    <sheet name="Tavola 1.4" sheetId="19" r:id="rId6"/>
    <sheet name="Tavola 1.5" sheetId="20" r:id="rId7"/>
    <sheet name="Tavola 1.6" sheetId="85" r:id="rId8"/>
    <sheet name="Tavola 1.7" sheetId="21" r:id="rId9"/>
    <sheet name="tavola 1.8" sheetId="91" r:id="rId10"/>
    <sheet name="tavola 1.9" sheetId="95" r:id="rId11"/>
    <sheet name="tavola 1.10" sheetId="96" r:id="rId12"/>
    <sheet name="tavola 1.11" sheetId="97" r:id="rId13"/>
    <sheet name="Tavola 1.12" sheetId="15" r:id="rId14"/>
    <sheet name="Capitolo2" sheetId="32" r:id="rId15"/>
    <sheet name="tavola 2.1" sheetId="98" r:id="rId16"/>
    <sheet name="tavola 2.2" sheetId="33" r:id="rId17"/>
    <sheet name="tavola 2.3" sheetId="34" r:id="rId18"/>
    <sheet name="tavola 2.4" sheetId="94" r:id="rId19"/>
    <sheet name="tavola 2.5" sheetId="35" r:id="rId20"/>
    <sheet name="tavola 2.6" sheetId="86" r:id="rId21"/>
    <sheet name="tavola 2.7" sheetId="87" r:id="rId22"/>
    <sheet name="tavola 2.8" sheetId="88" r:id="rId23"/>
    <sheet name="tavola 2.9" sheetId="89" r:id="rId24"/>
    <sheet name="tavola 2.10" sheetId="90" r:id="rId25"/>
    <sheet name="tavola 2.11" sheetId="93" r:id="rId26"/>
  </sheets>
  <definedNames>
    <definedName name="_xlnm.Print_Area" localSheetId="1">Capitolo1!$A$1:$O$18</definedName>
    <definedName name="_xlnm.Print_Area" localSheetId="0">Copertina!$A$1:$M$23</definedName>
    <definedName name="_xlnm.Print_Area" localSheetId="2">'Tavola 1.1'!$A$1:$B$16</definedName>
    <definedName name="_xlnm.Print_Area" localSheetId="11">'tavola 1.10'!$A$1:$C$10</definedName>
    <definedName name="_xlnm.Print_Area" localSheetId="12">'tavola 1.11'!$A$1:$C$10</definedName>
    <definedName name="_xlnm.Print_Area" localSheetId="3">'Tavola 1.2'!$A$1:$B$10</definedName>
    <definedName name="_xlnm.Print_Area" localSheetId="9">'tavola 1.8'!$A$1:$D$10</definedName>
    <definedName name="_xlnm.Print_Area" localSheetId="10">'tavola 1.9'!$A$1:$C$9</definedName>
    <definedName name="_xlnm.Print_Area" localSheetId="24">'tavola 2.10'!$A$1:$C$17</definedName>
    <definedName name="_xlnm.Print_Area" localSheetId="25">'tavola 2.11'!$A$1:$R$10</definedName>
    <definedName name="_xlnm.Print_Area" localSheetId="16">'tavola 2.2'!$A$1:$G$10</definedName>
    <definedName name="_xlnm.Print_Area" localSheetId="17">'tavola 2.3'!$A$1:$G$9</definedName>
    <definedName name="_xlnm.Print_Area" localSheetId="18">'tavola 2.4'!$A$1:$D$11</definedName>
    <definedName name="_xlnm.Print_Area" localSheetId="19">'tavola 2.5'!$A$1:$D$9</definedName>
    <definedName name="_xlnm.Print_Area" localSheetId="20">'tavola 2.6'!$A$1:$D$19</definedName>
    <definedName name="_xlnm.Print_Area" localSheetId="21">'tavola 2.7'!$A$1:$L$11</definedName>
    <definedName name="_xlnm.Print_Area" localSheetId="22">'tavola 2.8'!$A$1:$R$11</definedName>
    <definedName name="_xlnm.Print_Area" localSheetId="23">'tavola 2.9'!$A$1:$C$16</definedName>
    <definedName name="d">#REF!</definedName>
    <definedName name="DRG" localSheetId="2">#REF!</definedName>
    <definedName name="DRG" localSheetId="11">#REF!</definedName>
    <definedName name="DRG" localSheetId="12">#REF!</definedName>
    <definedName name="DRG" localSheetId="7">#REF!</definedName>
    <definedName name="DRG" localSheetId="9">#REF!</definedName>
    <definedName name="DRG" localSheetId="10">#REF!</definedName>
    <definedName name="DRG" localSheetId="15">#REF!</definedName>
    <definedName name="DRG" localSheetId="24">#REF!</definedName>
    <definedName name="DRG" localSheetId="25">#REF!</definedName>
    <definedName name="DRG" localSheetId="18">#REF!</definedName>
    <definedName name="DRG" localSheetId="20">#REF!</definedName>
    <definedName name="DRG" localSheetId="21">#REF!</definedName>
    <definedName name="DRG" localSheetId="22">#REF!</definedName>
    <definedName name="DRG" localSheetId="23">#REF!</definedName>
    <definedName name="DRG">#REF!</definedName>
    <definedName name="e">#REF!</definedName>
    <definedName name="ewwwwww">#REF!</definedName>
    <definedName name="gf">#REF!</definedName>
    <definedName name="m">#REF!</definedName>
    <definedName name="qasas">#REF!</definedName>
    <definedName name="REPARTI" localSheetId="2">#REF!</definedName>
    <definedName name="REPARTI" localSheetId="11">#REF!</definedName>
    <definedName name="REPARTI" localSheetId="12">#REF!</definedName>
    <definedName name="REPARTI" localSheetId="7">#REF!</definedName>
    <definedName name="REPARTI" localSheetId="9">#REF!</definedName>
    <definedName name="REPARTI" localSheetId="10">#REF!</definedName>
    <definedName name="REPARTI" localSheetId="15">#REF!</definedName>
    <definedName name="REPARTI" localSheetId="24">#REF!</definedName>
    <definedName name="REPARTI" localSheetId="25">#REF!</definedName>
    <definedName name="REPARTI" localSheetId="18">#REF!</definedName>
    <definedName name="REPARTI" localSheetId="20">#REF!</definedName>
    <definedName name="REPARTI" localSheetId="21">#REF!</definedName>
    <definedName name="REPARTI" localSheetId="22">#REF!</definedName>
    <definedName name="REPARTI" localSheetId="23">#REF!</definedName>
    <definedName name="REPARTI">#REF!</definedName>
    <definedName name="s">#REF!</definedName>
    <definedName name="STRUTTURE" localSheetId="2">#REF!</definedName>
    <definedName name="STRUTTURE" localSheetId="11">#REF!</definedName>
    <definedName name="STRUTTURE" localSheetId="12">#REF!</definedName>
    <definedName name="STRUTTURE" localSheetId="7">#REF!</definedName>
    <definedName name="STRUTTURE" localSheetId="9">#REF!</definedName>
    <definedName name="STRUTTURE" localSheetId="10">#REF!</definedName>
    <definedName name="STRUTTURE" localSheetId="15">#REF!</definedName>
    <definedName name="STRUTTURE" localSheetId="24">#REF!</definedName>
    <definedName name="STRUTTURE" localSheetId="25">#REF!</definedName>
    <definedName name="STRUTTURE" localSheetId="18">#REF!</definedName>
    <definedName name="STRUTTURE" localSheetId="20">#REF!</definedName>
    <definedName name="STRUTTURE" localSheetId="21">#REF!</definedName>
    <definedName name="STRUTTURE" localSheetId="22">#REF!</definedName>
    <definedName name="STRUTTURE" localSheetId="23">#REF!</definedName>
    <definedName name="STRUTTURE">#REF!</definedName>
    <definedName name="t">#REF!</definedName>
    <definedName name="wew">#REF!</definedName>
    <definedName name="xx">#REF!</definedName>
    <definedName name="y">#REF!</definedName>
  </definedNames>
  <calcPr calcId="145621" concurrentCalc="0"/>
</workbook>
</file>

<file path=xl/calcChain.xml><?xml version="1.0" encoding="utf-8"?>
<calcChain xmlns="http://schemas.openxmlformats.org/spreadsheetml/2006/main">
  <c r="I17" i="98" l="1"/>
  <c r="H17" i="98"/>
  <c r="F17" i="98"/>
  <c r="E17" i="98"/>
  <c r="C17" i="98"/>
  <c r="B17" i="98"/>
  <c r="E9" i="86"/>
  <c r="E10" i="86"/>
  <c r="E11" i="86"/>
  <c r="E13" i="86"/>
  <c r="E14" i="86"/>
  <c r="E15" i="86"/>
  <c r="E16" i="86"/>
  <c r="E17" i="86"/>
  <c r="E19" i="86"/>
  <c r="E8" i="86"/>
  <c r="B10" i="96"/>
  <c r="C10" i="96"/>
  <c r="C8" i="90"/>
  <c r="C9" i="90"/>
  <c r="C10" i="90"/>
  <c r="C11" i="90"/>
  <c r="C12" i="90"/>
  <c r="C13" i="90"/>
  <c r="C14" i="90"/>
  <c r="C15" i="90"/>
  <c r="C7" i="90"/>
  <c r="B17" i="90"/>
  <c r="C5" i="96"/>
  <c r="C6" i="96"/>
  <c r="C7" i="96"/>
  <c r="C8" i="96"/>
  <c r="C4" i="96"/>
  <c r="C9" i="89"/>
  <c r="C10" i="89"/>
  <c r="C11" i="89"/>
  <c r="C12" i="89"/>
  <c r="C13" i="89"/>
  <c r="C8" i="89"/>
  <c r="B15" i="89"/>
  <c r="P6" i="93"/>
  <c r="C17" i="90"/>
  <c r="C15" i="89"/>
  <c r="C4" i="97"/>
  <c r="C5" i="97"/>
  <c r="C9" i="97"/>
  <c r="C10" i="97"/>
  <c r="C7" i="97"/>
  <c r="C8" i="97"/>
  <c r="C6" i="97"/>
  <c r="C5" i="95"/>
  <c r="C6" i="95"/>
  <c r="C7" i="95"/>
  <c r="C8" i="95"/>
  <c r="C9" i="95"/>
  <c r="C4" i="95"/>
  <c r="D8" i="94"/>
  <c r="D10" i="94"/>
  <c r="C11" i="94"/>
  <c r="D11" i="94"/>
  <c r="D7" i="94"/>
  <c r="C9" i="35"/>
  <c r="D9" i="35"/>
  <c r="B8" i="35"/>
  <c r="B9" i="35"/>
  <c r="F6" i="21"/>
  <c r="F8" i="21"/>
  <c r="D9" i="21"/>
  <c r="E9" i="21"/>
  <c r="F9" i="21"/>
  <c r="F5" i="21"/>
  <c r="M10" i="93"/>
  <c r="L10" i="93"/>
  <c r="I10" i="93"/>
  <c r="H10" i="93"/>
  <c r="E10" i="93"/>
  <c r="D10" i="93"/>
  <c r="B10" i="93"/>
  <c r="Q9" i="93"/>
  <c r="P9" i="93"/>
  <c r="R9" i="93"/>
  <c r="N9" i="93"/>
  <c r="J9" i="93"/>
  <c r="F9" i="93"/>
  <c r="Q7" i="93"/>
  <c r="P7" i="93"/>
  <c r="N7" i="93"/>
  <c r="J7" i="93"/>
  <c r="F7" i="93"/>
  <c r="Q6" i="93"/>
  <c r="P10" i="93"/>
  <c r="N6" i="93"/>
  <c r="J6" i="93"/>
  <c r="F6" i="93"/>
  <c r="C10" i="91"/>
  <c r="B10" i="91"/>
  <c r="M11" i="88"/>
  <c r="L11" i="88"/>
  <c r="N10" i="88"/>
  <c r="N8" i="88"/>
  <c r="N7" i="88"/>
  <c r="B11" i="88"/>
  <c r="I11" i="88"/>
  <c r="H11" i="88"/>
  <c r="E11" i="88"/>
  <c r="D11" i="88"/>
  <c r="Q10" i="88"/>
  <c r="P10" i="88"/>
  <c r="R10" i="88"/>
  <c r="J10" i="88"/>
  <c r="F10" i="88"/>
  <c r="Q8" i="88"/>
  <c r="P8" i="88"/>
  <c r="R8" i="88"/>
  <c r="J8" i="88"/>
  <c r="F8" i="88"/>
  <c r="Q7" i="88"/>
  <c r="Q11" i="88"/>
  <c r="P7" i="88"/>
  <c r="J7" i="88"/>
  <c r="J11" i="88"/>
  <c r="F7" i="88"/>
  <c r="F11" i="88"/>
  <c r="G11" i="87"/>
  <c r="F11" i="87"/>
  <c r="C11" i="87"/>
  <c r="B11" i="87"/>
  <c r="K10" i="87"/>
  <c r="J10" i="87"/>
  <c r="H10" i="87"/>
  <c r="D10" i="87"/>
  <c r="K8" i="87"/>
  <c r="J8" i="87"/>
  <c r="H8" i="87"/>
  <c r="D8" i="87"/>
  <c r="K7" i="87"/>
  <c r="K11" i="87"/>
  <c r="J7" i="87"/>
  <c r="J11" i="87"/>
  <c r="H7" i="87"/>
  <c r="H11" i="87"/>
  <c r="D7" i="87"/>
  <c r="D11" i="87"/>
  <c r="B8" i="86"/>
  <c r="B9" i="86"/>
  <c r="B10" i="86"/>
  <c r="B11" i="86"/>
  <c r="B13" i="86"/>
  <c r="B14" i="86"/>
  <c r="B15" i="86"/>
  <c r="B16" i="86"/>
  <c r="B17" i="86"/>
  <c r="B19" i="86"/>
  <c r="N10" i="93"/>
  <c r="J10" i="93"/>
  <c r="F10" i="93"/>
  <c r="Q10" i="93"/>
  <c r="R7" i="93"/>
  <c r="R6" i="93"/>
  <c r="D10" i="91"/>
  <c r="N11" i="88"/>
  <c r="P11" i="88"/>
  <c r="R7" i="88"/>
  <c r="R11" i="88"/>
  <c r="L8" i="87"/>
  <c r="L10" i="87"/>
  <c r="L7" i="87"/>
  <c r="C10" i="85"/>
  <c r="C11" i="85"/>
  <c r="D10" i="85"/>
  <c r="E10" i="85"/>
  <c r="F10" i="85"/>
  <c r="G10" i="85"/>
  <c r="H10" i="85"/>
  <c r="I10" i="85"/>
  <c r="B10" i="85"/>
  <c r="D11" i="85"/>
  <c r="E11" i="85"/>
  <c r="F11" i="85"/>
  <c r="G11" i="85"/>
  <c r="H11" i="85"/>
  <c r="I11" i="85"/>
  <c r="B11" i="85"/>
  <c r="B9" i="21"/>
  <c r="B10" i="21"/>
  <c r="B10" i="20"/>
  <c r="D10" i="20"/>
  <c r="C10" i="20"/>
  <c r="E10" i="20"/>
  <c r="F10" i="20"/>
  <c r="C11" i="20"/>
  <c r="D11" i="20"/>
  <c r="B11" i="20"/>
  <c r="R10" i="93"/>
  <c r="L11" i="87"/>
  <c r="B40" i="15"/>
  <c r="D10" i="21"/>
  <c r="F7" i="20"/>
  <c r="F9" i="20"/>
  <c r="F6" i="20"/>
  <c r="E10" i="19"/>
  <c r="B10" i="19"/>
  <c r="I10" i="19"/>
  <c r="B10" i="5"/>
  <c r="C10" i="5"/>
  <c r="D10" i="5"/>
  <c r="E10" i="5"/>
  <c r="C11" i="5"/>
  <c r="D11" i="5"/>
  <c r="E11" i="5"/>
  <c r="B11" i="5"/>
  <c r="E9" i="5"/>
  <c r="E7" i="5"/>
  <c r="E6" i="5"/>
  <c r="B16" i="84"/>
  <c r="F11" i="20"/>
  <c r="B10" i="16"/>
</calcChain>
</file>

<file path=xl/sharedStrings.xml><?xml version="1.0" encoding="utf-8"?>
<sst xmlns="http://schemas.openxmlformats.org/spreadsheetml/2006/main" count="392" uniqueCount="213">
  <si>
    <t>Totale</t>
  </si>
  <si>
    <t>v.a.</t>
  </si>
  <si>
    <t>Comune</t>
  </si>
  <si>
    <t>Ente religioso</t>
  </si>
  <si>
    <t>Fondazione</t>
  </si>
  <si>
    <t>Cooperativa sociale</t>
  </si>
  <si>
    <t>di cui alla risoluzione del Consiglio Regionale del 20/03/1990</t>
  </si>
  <si>
    <t>di cui alla Legge Regionale n. 41/2005 del 24/02/2005</t>
  </si>
  <si>
    <t>Tipologia di struttura</t>
  </si>
  <si>
    <t>Tavola 1.1 - La natura giuridica dei soggetti titolari</t>
  </si>
  <si>
    <t>Natura giuridica</t>
  </si>
  <si>
    <t>TAVOLE STATISTICHE</t>
  </si>
  <si>
    <t>Lunigiana</t>
  </si>
  <si>
    <t>Apuane</t>
  </si>
  <si>
    <t>Piana di Lucca</t>
  </si>
  <si>
    <t>Val di Nievole</t>
  </si>
  <si>
    <t>Pistoiese</t>
  </si>
  <si>
    <t>Pratese</t>
  </si>
  <si>
    <t>Val d'Era</t>
  </si>
  <si>
    <t>Pisana</t>
  </si>
  <si>
    <t>Bassa Val di Cecina</t>
  </si>
  <si>
    <t>Val di Cornia</t>
  </si>
  <si>
    <t>Livornese</t>
  </si>
  <si>
    <t>Val di Chiana Senese</t>
  </si>
  <si>
    <t>Senese</t>
  </si>
  <si>
    <t>Casentino</t>
  </si>
  <si>
    <t>Aretina</t>
  </si>
  <si>
    <t>Colline Metallifere</t>
  </si>
  <si>
    <t>Colline dell'Albegna</t>
  </si>
  <si>
    <t>Amiata Grossetana</t>
  </si>
  <si>
    <t>Grossetana</t>
  </si>
  <si>
    <t>Firenze</t>
  </si>
  <si>
    <t>Fiorentina Nord-Ovest</t>
  </si>
  <si>
    <t>Fiorentina Sud-Est</t>
  </si>
  <si>
    <t>Mugello</t>
  </si>
  <si>
    <t>Empolese</t>
  </si>
  <si>
    <t>Valdarno Inferiore</t>
  </si>
  <si>
    <t>Versilia</t>
  </si>
  <si>
    <t>Zona/SdS</t>
  </si>
  <si>
    <t xml:space="preserve">Unica </t>
  </si>
  <si>
    <t>Differenziata</t>
  </si>
  <si>
    <t>Importo Medio</t>
  </si>
  <si>
    <t>Importo Massimo</t>
  </si>
  <si>
    <t>Importo Minimo</t>
  </si>
  <si>
    <t>-</t>
  </si>
  <si>
    <t>Cooperativa</t>
  </si>
  <si>
    <t>Non prevista</t>
  </si>
  <si>
    <t>% sul totale</t>
  </si>
  <si>
    <t>Valle del Serchio</t>
  </si>
  <si>
    <t>Alta val di Cecina</t>
  </si>
  <si>
    <t>Elba</t>
  </si>
  <si>
    <t>Alta val d'Elsa</t>
  </si>
  <si>
    <t>Amiata Val d'Orcia</t>
  </si>
  <si>
    <t>Val Tiberina</t>
  </si>
  <si>
    <t>Val d'Arno</t>
  </si>
  <si>
    <t>Val di Chiana Aretina</t>
  </si>
  <si>
    <t xml:space="preserve">                     la sds di appartenenza </t>
  </si>
  <si>
    <t>Dati al 31/12/2015</t>
  </si>
  <si>
    <t xml:space="preserve">    </t>
  </si>
  <si>
    <t xml:space="preserve">    DATI AL 31/12/2015</t>
  </si>
  <si>
    <t>Tipologia struttura</t>
  </si>
  <si>
    <t>stranieri</t>
  </si>
  <si>
    <t>totale</t>
  </si>
  <si>
    <t>maschi</t>
  </si>
  <si>
    <t>femmine</t>
  </si>
  <si>
    <t>6-10 anni</t>
  </si>
  <si>
    <t>Italiani</t>
  </si>
  <si>
    <t>Stranieri</t>
  </si>
  <si>
    <t>Periodo di permanenza</t>
  </si>
  <si>
    <t>Meno di 3 mesi</t>
  </si>
  <si>
    <t>Altro</t>
  </si>
  <si>
    <t>Servizi sociali territoriali</t>
  </si>
  <si>
    <t>Scuola</t>
  </si>
  <si>
    <t>Mensile</t>
  </si>
  <si>
    <t>Trimestrale</t>
  </si>
  <si>
    <t>Quadrimestrale</t>
  </si>
  <si>
    <t>Semestrale</t>
  </si>
  <si>
    <t>Annuale</t>
  </si>
  <si>
    <t>I DATI DELLE STRUTTURE SEMIRESIDENZIALI PER MINORI IN TOSCANA</t>
  </si>
  <si>
    <t xml:space="preserve">    Centro diurno</t>
  </si>
  <si>
    <t xml:space="preserve">    Semiconvitto</t>
  </si>
  <si>
    <t xml:space="preserve">    Struttura semiresidenziale</t>
  </si>
  <si>
    <t>n.d.</t>
  </si>
  <si>
    <t>Consorzio/Associazione di comuni</t>
  </si>
  <si>
    <t>Società della salute</t>
  </si>
  <si>
    <t>Altra impresa privata</t>
  </si>
  <si>
    <t>Azienda Sanitaria Locale (A.S.L.)</t>
  </si>
  <si>
    <t>Azienda di servizi alla persona (A.S.P.)</t>
  </si>
  <si>
    <t>Associazione</t>
  </si>
  <si>
    <r>
      <t>Totale strutture</t>
    </r>
    <r>
      <rPr>
        <b/>
        <sz val="9"/>
        <rFont val="Arial"/>
        <family val="2"/>
      </rPr>
      <t xml:space="preserve"> e importi medi</t>
    </r>
  </si>
  <si>
    <t xml:space="preserve">Tavola 1.4 - Strutture secondo la tipologia e l'importo medio della retta giornaliera (unica e differenziata o non prevista) </t>
  </si>
  <si>
    <t>Tavola 1.3 - Strutture semiresidenziali secondo la tipologia e il tipo di gestione</t>
  </si>
  <si>
    <t>Tavola 1.5 - Strutture semiresidenziali secondo la tipologia e l'area prevalente di intervento</t>
  </si>
  <si>
    <r>
      <t xml:space="preserve">Tavola 1.6 - Strutture semiresidenziali secondo la tipologia e l'area secondaria di intervento </t>
    </r>
    <r>
      <rPr>
        <i/>
        <sz val="10"/>
        <color theme="1"/>
        <rFont val="Arial"/>
        <family val="2"/>
      </rPr>
      <t>(risposte multiple)</t>
    </r>
  </si>
  <si>
    <t>Tavola 1.7 - Strutture semiresidenziali secondo la tipologia e la presenza di posti convenzionati</t>
  </si>
  <si>
    <t>di cui MSNA</t>
  </si>
  <si>
    <t>0-5 anni</t>
  </si>
  <si>
    <t>Classi d'età</t>
  </si>
  <si>
    <t>11-14 anni</t>
  </si>
  <si>
    <t>15-17 anni</t>
  </si>
  <si>
    <t>18 e oltre</t>
  </si>
  <si>
    <t>dal soggetto titolare</t>
  </si>
  <si>
    <t>da altro soggetto</t>
  </si>
  <si>
    <t>da più soggetti in gestione mista</t>
  </si>
  <si>
    <t>Tipo di gestione</t>
  </si>
  <si>
    <t>sostegno  al minore nell’apprendimento scolastico</t>
  </si>
  <si>
    <t>sostegno ai processi di autonomia e responsabilizzazione del minore</t>
  </si>
  <si>
    <t>promozione della socializzazione e scambio con altri  minori</t>
  </si>
  <si>
    <t>Strutture che non hanno posti in convenzione</t>
  </si>
  <si>
    <t>Strutture che hanno posti in convenzione</t>
  </si>
  <si>
    <t>Area prevalente di intervento</t>
  </si>
  <si>
    <t>supporto alle relazioni minore-famiglia</t>
  </si>
  <si>
    <t>sostegno alla genitorialità</t>
  </si>
  <si>
    <t xml:space="preserve">osservazione </t>
  </si>
  <si>
    <t>monitoraggio della situazione familiare del minore</t>
  </si>
  <si>
    <t>sostegno all'orientamento e all'inserimento lavorativo</t>
  </si>
  <si>
    <t>Area secondaria di intervento</t>
  </si>
  <si>
    <t>Bambini con bisogni educativi speciali</t>
  </si>
  <si>
    <t>Totale bambini e ragazzi con BES</t>
  </si>
  <si>
    <t>di cui con disabilità certificata legge 104</t>
  </si>
  <si>
    <t>Disabilità (legge 104/1992) certificate dalla U.O. NPIA</t>
  </si>
  <si>
    <t>Difficoltà/disturbi evolutivi specifici diagnosticati dalla U.O. NPIA</t>
  </si>
  <si>
    <t>Svantaggio socio-economico, linguistico e culturale</t>
  </si>
  <si>
    <t xml:space="preserve">      disabilità sensoriali</t>
  </si>
  <si>
    <t xml:space="preserve">      disabilità motorie</t>
  </si>
  <si>
    <t xml:space="preserve">      disabilità intellettive</t>
  </si>
  <si>
    <t xml:space="preserve">      disabilità psichiche</t>
  </si>
  <si>
    <t xml:space="preserve">     disturbi Specifici di Apprendimento (DSA) (legge 170/2010)</t>
  </si>
  <si>
    <t xml:space="preserve">     disturbo dell'Attenzione e dell'Iperattività (ADHD)  (C.M. 2213/2012 (ADHD) MIUR)</t>
  </si>
  <si>
    <t xml:space="preserve">     deficit del linguaggio (DSL – Direttiva MIUR del 27/12/12) </t>
  </si>
  <si>
    <t xml:space="preserve">     deficit delle abilità motorie (Direttiva MIUR del 27/12/12)</t>
  </si>
  <si>
    <t xml:space="preserve">     deficit delle abilità non verbali (Direttiva MIUR del 27/12/12)</t>
  </si>
  <si>
    <t xml:space="preserve">     svantaggio socio-economico, linguistico e culturale (su indicazione dei servizi sociali Dir. MIUR 27/12/12)</t>
  </si>
  <si>
    <t>N. di strutture dove i minori hanno interrotto la frequenza</t>
  </si>
  <si>
    <t xml:space="preserve">                    il genere e la cittadinanza</t>
  </si>
  <si>
    <t>Da 3 a 6 mesi</t>
  </si>
  <si>
    <t>Da oltre 7 a 12 mesi</t>
  </si>
  <si>
    <t>Da 13 a 24 mesi</t>
  </si>
  <si>
    <t>Da 25 a 36 mesi</t>
  </si>
  <si>
    <t>Da oltre 36 mesi</t>
  </si>
  <si>
    <t>Raggiungimento maggiore età</t>
  </si>
  <si>
    <t>Trasferimento in altro Comune/Regione/Nazione</t>
  </si>
  <si>
    <t>Interruzione del progetto da parte della famiglia</t>
  </si>
  <si>
    <t>Interruzione del progetto da parte dei servizi con permanenza del bambino/ragazzo in famiglia</t>
  </si>
  <si>
    <t>Interruzione del progetto per inserimento del minore in struttura residenziale o affidamento</t>
  </si>
  <si>
    <t>Difficoltà di inserimento del ragazzo/bambino</t>
  </si>
  <si>
    <t>Comportamenti del bambino/ragazzo che provocavano comprovate situazioni di pregiudizio ai danni degli altri ospiti</t>
  </si>
  <si>
    <t>Rifiuto del bambino / ragazzo di frequentare il servizio</t>
  </si>
  <si>
    <t>Malattia</t>
  </si>
  <si>
    <t>Motivo prevalente di uscita dal servizio</t>
  </si>
  <si>
    <t>Bambini e ragazzi che hanno terminato la frequenza</t>
  </si>
  <si>
    <t>Richieste di accesso non accolte</t>
  </si>
  <si>
    <t>si, per non disponibilità di posti</t>
  </si>
  <si>
    <t>si, per altro motivo</t>
  </si>
  <si>
    <t>N. di strutture che hanno aperto il servizio nel periodo estivo</t>
  </si>
  <si>
    <t>di cui con PEI</t>
  </si>
  <si>
    <t xml:space="preserve">Bambini e ragazzi iscritti alle strutrure semiresidenziali </t>
  </si>
  <si>
    <t xml:space="preserve">                   della struttura e l'attivazione del PEI</t>
  </si>
  <si>
    <t>Struttura semiresidenziale</t>
  </si>
  <si>
    <t>Servizi di neuropsichiatria infantile</t>
  </si>
  <si>
    <t>Altri servizi dell’Asl</t>
  </si>
  <si>
    <t>Servizi/Soggetti che hanno verificato il PEI</t>
  </si>
  <si>
    <t>Aree più ricorrenti degli obiettivi del PEI</t>
  </si>
  <si>
    <t xml:space="preserve">Area della cura, crescita e sviluppo del sé </t>
  </si>
  <si>
    <t>Area dell’acquisizione di autonomia / responsabilizzazione</t>
  </si>
  <si>
    <t>Area affettivo-relazionale (relazioni coi pari)</t>
  </si>
  <si>
    <t>Area delle relazioni nell’ambiente esterno (quartiere, servizi, associazioni sportive, etc.)</t>
  </si>
  <si>
    <t>Area delle relazioni famigliari</t>
  </si>
  <si>
    <t>Area dell’apprendimento e  dello sviluppo cognitivo-comunicativo</t>
  </si>
  <si>
    <t>Area delle relazioni nella scuola (con compagni e insegnanti)</t>
  </si>
  <si>
    <t>1. LE CARATTERISTICHE DELLE STRUTTURE SEMIRESIDENZIALI</t>
  </si>
  <si>
    <t xml:space="preserve">n. di posti in convenzione </t>
  </si>
  <si>
    <t>n. medio di posti per struttura</t>
  </si>
  <si>
    <t>Capitolo 2. Utenza delle strutture semiresidenziali</t>
  </si>
  <si>
    <t xml:space="preserve">                   speciali secondo la cittadinanza</t>
  </si>
  <si>
    <r>
      <t xml:space="preserve">                   e la cittadinanza </t>
    </r>
    <r>
      <rPr>
        <i/>
        <sz val="10"/>
        <rFont val="Arial"/>
        <family val="2"/>
      </rPr>
      <t>(risposta multipla)</t>
    </r>
  </si>
  <si>
    <t xml:space="preserve">                   la cittadinanza</t>
  </si>
  <si>
    <t xml:space="preserve">                   frequenza alle strutture semiresidenziali prima del</t>
  </si>
  <si>
    <t xml:space="preserve">                   termine del progetto secondo il periodo di </t>
  </si>
  <si>
    <t xml:space="preserve">                   permanenza nella struttura</t>
  </si>
  <si>
    <t>nessuna</t>
  </si>
  <si>
    <t>% con PEI</t>
  </si>
  <si>
    <t xml:space="preserve">Tavola 1.12 - Strutture semiresidenziali secondo la zona sociosanitaria o </t>
  </si>
  <si>
    <t>Tavola 1.9 - Servizi o soggetti che hanno verificato il progetto educativo individualizzato</t>
  </si>
  <si>
    <t>Tavola 1.10 - Frequenza media con cui è stato verificato il progetto educativo individualizzato</t>
  </si>
  <si>
    <t>Tavola 1.11 - Aree più ricorrenti degli obiettivi del PEI</t>
  </si>
  <si>
    <t>Tavola 1.2 - Tipologia delle strutture semiresidenziali</t>
  </si>
  <si>
    <t>Tavola 1.8 - Strutture che nel corso dell'anno hanno registrato richieste successivamentee non accolte</t>
  </si>
  <si>
    <t>Cittadinanza</t>
  </si>
  <si>
    <t>% di minori con disabilità certificata sul totale</t>
  </si>
  <si>
    <t>Frequenza media</t>
  </si>
  <si>
    <t>n.d.= non disponibile</t>
  </si>
  <si>
    <t>Bambini e ragazzi iscritti alle strutture semiresidenziali</t>
  </si>
  <si>
    <t xml:space="preserve">                   all'uscita del servizio secondo la cittadinanza</t>
  </si>
  <si>
    <t>% sul totale delle strutture</t>
  </si>
  <si>
    <t>% sul totale dei bambini con BES</t>
  </si>
  <si>
    <t xml:space="preserve">                   al 31 dicembre di ogni anno</t>
  </si>
  <si>
    <t>Zone socio-sanitarie/SdS</t>
  </si>
  <si>
    <t>di cui                                                                                 stranieri</t>
  </si>
  <si>
    <t>Totale regionale</t>
  </si>
  <si>
    <t>Fiorentina nord-ovest</t>
  </si>
  <si>
    <t>Fiorentina sud-est</t>
  </si>
  <si>
    <t>Tavola 2.11 - Bambini e ragazzi che nel periodo estivo hanno frequentato il servizio nelle strutture semiresidenziali secondo la tipologia della struttura, il genere e la cittadinanza</t>
  </si>
  <si>
    <t xml:space="preserve">Tavola 2.10 - Bambini e ragazzi che hanno terminato la frequenza alle strutture semiresidenziali per motivo prevalente che ha condotto </t>
  </si>
  <si>
    <t xml:space="preserve">Tavola 2.9 - Bambini e ragazzi che hanno terminato la </t>
  </si>
  <si>
    <t xml:space="preserve">Tavola 2.8 - Bambini e ragazzi che hanno terminato la frequenza alle strutture semiresidenziali prima del termine del progetto secondo la tipologia della struttura, </t>
  </si>
  <si>
    <t xml:space="preserve">Tavola 2.7 - Bambini e ragazzi iscritti alle strutture semiresidenziali già negli anni precedenti secondo la tipologia della struttura, il genere e </t>
  </si>
  <si>
    <t xml:space="preserve">Tavola 2.6 - Bambini e ragazzi iscritti alle strutture semiresidenziali con bisogni educativi speciali secondo le problematiche riscontrate </t>
  </si>
  <si>
    <t>Tavola 2.5 - Bambini e ragazzi iscritti alle strutture semiresidenziali con bisogni educativi</t>
  </si>
  <si>
    <t xml:space="preserve">Tavola 2.4 - Bambini e ragazzi iscritti alle strutture semiresidenziali secondo la tipologia </t>
  </si>
  <si>
    <t>Tavola 2.3 - Bambini e ragazzi iscritti alle strutture semiresidenziali secondo la classe di età e la cittadinanza</t>
  </si>
  <si>
    <t>Tavola 2.2 - Bambini e ragazzi iscritti alle strutture semiresidenziali secondo la tipologia della struttura e il genere</t>
  </si>
  <si>
    <t>Tavola 2.1 - Bambini e ragazzi iscritti alle strutture semiresidenziali per ambito territoriale,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</si>
</sst>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64" formatCode="_-[$€-2]\ * #,##0.00_-;\-[$€-2]\ * #,##0.00_-;_-[$€-2]\ * \-??_-"/>
    <numFmt numFmtId="165" formatCode="&quot;€&quot;\ #,##0.00"/>
    <numFmt numFmtId="166" formatCode="#,##0.0"/>
    <numFmt numFmtId="167" formatCode="&quot;L.&quot;\ #,##0;[Red]\-&quot;L.&quot;\ #,##0"/>
    <numFmt numFmtId="168" formatCode="0.0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MS Sans Serif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18"/>
      <color theme="1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0"/>
      <name val="Arial"/>
      <family val="2"/>
      <charset val="1"/>
    </font>
    <font>
      <b/>
      <i/>
      <sz val="9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0"/>
      <color theme="0"/>
      <name val="Cambria"/>
      <family val="1"/>
    </font>
    <font>
      <i/>
      <sz val="10"/>
      <name val="Arial"/>
      <family val="2"/>
    </font>
    <font>
      <b/>
      <sz val="9"/>
      <color indexed="8"/>
      <name val="Arial"/>
      <family val="2"/>
    </font>
    <font>
      <b/>
      <i/>
      <sz val="9"/>
      <name val="Arial"/>
      <family val="2"/>
    </font>
    <font>
      <i/>
      <sz val="10"/>
      <color theme="1"/>
      <name val="Arial"/>
      <family val="2"/>
    </font>
    <font>
      <i/>
      <sz val="9"/>
      <color indexed="8"/>
      <name val="Arial"/>
      <family val="2"/>
    </font>
    <font>
      <sz val="10"/>
      <name val="Verdana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9" fillId="0" borderId="0"/>
    <xf numFmtId="0" fontId="2" fillId="0" borderId="0"/>
    <xf numFmtId="0" fontId="9" fillId="0" borderId="0"/>
    <xf numFmtId="164" fontId="19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21" fillId="0" borderId="0"/>
    <xf numFmtId="38" fontId="9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2" fillId="0" borderId="0"/>
    <xf numFmtId="167" fontId="9" fillId="0" borderId="0" applyFont="0" applyFill="0" applyBorder="0" applyAlignment="0" applyProtection="0"/>
    <xf numFmtId="0" fontId="23" fillId="0" borderId="0"/>
    <xf numFmtId="9" fontId="2" fillId="0" borderId="0" applyFont="0" applyFill="0" applyBorder="0" applyAlignment="0" applyProtection="0"/>
    <xf numFmtId="0" fontId="2" fillId="0" borderId="0"/>
    <xf numFmtId="0" fontId="34" fillId="0" borderId="0"/>
  </cellStyleXfs>
  <cellXfs count="174">
    <xf numFmtId="0" fontId="0" fillId="0" borderId="0" xfId="0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0" xfId="1" applyFont="1" applyBorder="1"/>
    <xf numFmtId="0" fontId="0" fillId="0" borderId="0" xfId="0" applyBorder="1"/>
    <xf numFmtId="0" fontId="6" fillId="0" borderId="0" xfId="1" applyFont="1" applyBorder="1"/>
    <xf numFmtId="0" fontId="3" fillId="0" borderId="0" xfId="0" applyFont="1" applyBorder="1"/>
    <xf numFmtId="0" fontId="7" fillId="0" borderId="1" xfId="1" applyFont="1" applyBorder="1"/>
    <xf numFmtId="0" fontId="8" fillId="0" borderId="3" xfId="0" applyFont="1" applyBorder="1"/>
    <xf numFmtId="0" fontId="8" fillId="0" borderId="0" xfId="0" applyFont="1"/>
    <xf numFmtId="0" fontId="10" fillId="0" borderId="1" xfId="0" applyFont="1" applyBorder="1"/>
    <xf numFmtId="0" fontId="9" fillId="0" borderId="0" xfId="2" applyNumberFormat="1"/>
    <xf numFmtId="0" fontId="9" fillId="0" borderId="0" xfId="2" applyAlignment="1">
      <alignment horizontal="left"/>
    </xf>
    <xf numFmtId="0" fontId="11" fillId="0" borderId="0" xfId="0" applyFont="1" applyBorder="1"/>
    <xf numFmtId="0" fontId="0" fillId="0" borderId="0" xfId="0" applyNumberFormat="1"/>
    <xf numFmtId="0" fontId="8" fillId="0" borderId="0" xfId="0" applyNumberFormat="1" applyFont="1"/>
    <xf numFmtId="0" fontId="10" fillId="0" borderId="0" xfId="0" applyFont="1"/>
    <xf numFmtId="0" fontId="0" fillId="0" borderId="0" xfId="0" applyAlignment="1">
      <alignment horizontal="left"/>
    </xf>
    <xf numFmtId="0" fontId="12" fillId="0" borderId="0" xfId="0" applyFont="1"/>
    <xf numFmtId="0" fontId="0" fillId="0" borderId="3" xfId="0" applyBorder="1" applyAlignment="1">
      <alignment horizontal="right"/>
    </xf>
    <xf numFmtId="0" fontId="8" fillId="0" borderId="2" xfId="0" applyFont="1" applyBorder="1"/>
    <xf numFmtId="0" fontId="0" fillId="0" borderId="2" xfId="0" applyBorder="1" applyAlignment="1">
      <alignment horizontal="right"/>
    </xf>
    <xf numFmtId="0" fontId="6" fillId="0" borderId="2" xfId="1" applyFont="1" applyBorder="1"/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13" fillId="0" borderId="0" xfId="1" applyFont="1" applyFill="1" applyBorder="1"/>
    <xf numFmtId="0" fontId="8" fillId="0" borderId="3" xfId="0" applyFont="1" applyBorder="1" applyAlignment="1">
      <alignment horizontal="left"/>
    </xf>
    <xf numFmtId="0" fontId="8" fillId="0" borderId="3" xfId="0" applyFont="1" applyBorder="1" applyAlignment="1">
      <alignment horizontal="right" wrapText="1"/>
    </xf>
    <xf numFmtId="0" fontId="8" fillId="0" borderId="0" xfId="0" applyFont="1" applyBorder="1" applyAlignment="1">
      <alignment horizontal="right" wrapText="1"/>
    </xf>
    <xf numFmtId="0" fontId="10" fillId="0" borderId="0" xfId="0" applyFont="1" applyBorder="1" applyAlignment="1">
      <alignment horizontal="right"/>
    </xf>
    <xf numFmtId="0" fontId="0" fillId="0" borderId="2" xfId="0" applyBorder="1"/>
    <xf numFmtId="0" fontId="15" fillId="0" borderId="0" xfId="3" applyFont="1" applyAlignment="1">
      <alignment horizontal="center"/>
    </xf>
    <xf numFmtId="0" fontId="2" fillId="0" borderId="0" xfId="3"/>
    <xf numFmtId="0" fontId="2" fillId="0" borderId="0" xfId="3" applyAlignment="1"/>
    <xf numFmtId="0" fontId="18" fillId="0" borderId="0" xfId="3" applyFont="1" applyAlignment="1">
      <alignment horizontal="justify"/>
    </xf>
    <xf numFmtId="0" fontId="17" fillId="0" borderId="0" xfId="3" applyFont="1"/>
    <xf numFmtId="0" fontId="4" fillId="0" borderId="0" xfId="0" applyFont="1" applyFill="1"/>
    <xf numFmtId="0" fontId="0" fillId="0" borderId="0" xfId="0" applyFill="1"/>
    <xf numFmtId="0" fontId="8" fillId="0" borderId="0" xfId="0" applyFont="1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2" xfId="0" applyBorder="1" applyAlignment="1"/>
    <xf numFmtId="0" fontId="5" fillId="0" borderId="1" xfId="1" applyFont="1" applyBorder="1" applyAlignment="1">
      <alignment horizontal="right" vertical="center"/>
    </xf>
    <xf numFmtId="0" fontId="5" fillId="0" borderId="1" xfId="1" applyFont="1" applyBorder="1" applyAlignment="1">
      <alignment horizontal="right" vertical="center" wrapText="1"/>
    </xf>
    <xf numFmtId="0" fontId="5" fillId="0" borderId="0" xfId="1" applyFont="1" applyBorder="1" applyAlignment="1">
      <alignment vertical="center" wrapText="1"/>
    </xf>
    <xf numFmtId="165" fontId="8" fillId="0" borderId="0" xfId="0" applyNumberFormat="1" applyFont="1"/>
    <xf numFmtId="165" fontId="8" fillId="0" borderId="0" xfId="0" applyNumberFormat="1" applyFont="1" applyAlignment="1">
      <alignment horizontal="right"/>
    </xf>
    <xf numFmtId="0" fontId="7" fillId="0" borderId="1" xfId="1" applyFont="1" applyFill="1" applyBorder="1"/>
    <xf numFmtId="0" fontId="10" fillId="0" borderId="1" xfId="0" applyFont="1" applyFill="1" applyBorder="1"/>
    <xf numFmtId="165" fontId="10" fillId="0" borderId="1" xfId="0" applyNumberFormat="1" applyFont="1" applyFill="1" applyBorder="1"/>
    <xf numFmtId="0" fontId="7" fillId="0" borderId="0" xfId="1" applyFont="1" applyBorder="1"/>
    <xf numFmtId="0" fontId="10" fillId="0" borderId="0" xfId="0" applyFont="1" applyBorder="1"/>
    <xf numFmtId="0" fontId="20" fillId="0" borderId="1" xfId="0" applyFont="1" applyFill="1" applyBorder="1"/>
    <xf numFmtId="166" fontId="20" fillId="0" borderId="1" xfId="0" applyNumberFormat="1" applyFont="1" applyFill="1" applyBorder="1" applyAlignment="1">
      <alignment horizontal="right"/>
    </xf>
    <xf numFmtId="49" fontId="0" fillId="0" borderId="0" xfId="0" applyNumberFormat="1" applyFont="1"/>
    <xf numFmtId="0" fontId="0" fillId="0" borderId="1" xfId="0" applyBorder="1"/>
    <xf numFmtId="0" fontId="14" fillId="0" borderId="0" xfId="15" applyFont="1"/>
    <xf numFmtId="0" fontId="23" fillId="0" borderId="0" xfId="15"/>
    <xf numFmtId="0" fontId="24" fillId="0" borderId="0" xfId="15" applyFont="1"/>
    <xf numFmtId="0" fontId="25" fillId="0" borderId="0" xfId="1" applyFont="1"/>
    <xf numFmtId="0" fontId="2" fillId="0" borderId="0" xfId="1"/>
    <xf numFmtId="0" fontId="5" fillId="0" borderId="0" xfId="1" applyFont="1"/>
    <xf numFmtId="0" fontId="5" fillId="0" borderId="1" xfId="1" applyFont="1" applyBorder="1"/>
    <xf numFmtId="0" fontId="5" fillId="0" borderId="2" xfId="1" applyFont="1" applyBorder="1"/>
    <xf numFmtId="0" fontId="5" fillId="0" borderId="3" xfId="1" applyFont="1" applyBorder="1" applyAlignment="1">
      <alignment horizontal="right" wrapText="1"/>
    </xf>
    <xf numFmtId="0" fontId="5" fillId="0" borderId="1" xfId="1" applyFont="1" applyBorder="1" applyAlignment="1">
      <alignment wrapText="1"/>
    </xf>
    <xf numFmtId="0" fontId="5" fillId="0" borderId="0" xfId="1" applyFont="1" applyBorder="1" applyAlignment="1">
      <alignment horizontal="left"/>
    </xf>
    <xf numFmtId="0" fontId="5" fillId="0" borderId="0" xfId="1" applyFont="1" applyBorder="1" applyAlignment="1">
      <alignment horizontal="right" wrapText="1"/>
    </xf>
    <xf numFmtId="0" fontId="5" fillId="0" borderId="0" xfId="1" applyFont="1" applyBorder="1" applyAlignment="1">
      <alignment wrapText="1"/>
    </xf>
    <xf numFmtId="0" fontId="5" fillId="0" borderId="0" xfId="15" applyNumberFormat="1" applyFont="1" applyBorder="1"/>
    <xf numFmtId="0" fontId="5" fillId="0" borderId="0" xfId="1" applyNumberFormat="1" applyFont="1" applyBorder="1" applyProtection="1">
      <protection locked="0"/>
    </xf>
    <xf numFmtId="0" fontId="7" fillId="0" borderId="1" xfId="1" applyNumberFormat="1" applyFont="1" applyBorder="1" applyProtection="1">
      <protection locked="0"/>
    </xf>
    <xf numFmtId="0" fontId="27" fillId="0" borderId="0" xfId="15" applyFont="1" applyFill="1" applyBorder="1" applyAlignment="1">
      <alignment horizontal="left"/>
    </xf>
    <xf numFmtId="0" fontId="2" fillId="0" borderId="0" xfId="1" applyBorder="1"/>
    <xf numFmtId="0" fontId="23" fillId="0" borderId="0" xfId="15" applyAlignment="1">
      <alignment horizontal="left"/>
    </xf>
    <xf numFmtId="0" fontId="23" fillId="0" borderId="0" xfId="15" applyNumberFormat="1"/>
    <xf numFmtId="0" fontId="23" fillId="0" borderId="0" xfId="15" applyNumberFormat="1" applyBorder="1"/>
    <xf numFmtId="0" fontId="28" fillId="0" borderId="0" xfId="15" applyFont="1" applyBorder="1" applyAlignment="1">
      <alignment horizontal="left"/>
    </xf>
    <xf numFmtId="0" fontId="28" fillId="0" borderId="0" xfId="15" applyNumberFormat="1" applyFont="1" applyBorder="1"/>
    <xf numFmtId="0" fontId="28" fillId="0" borderId="0" xfId="15" applyFont="1" applyBorder="1"/>
    <xf numFmtId="0" fontId="28" fillId="0" borderId="0" xfId="1" applyFont="1" applyBorder="1"/>
    <xf numFmtId="0" fontId="26" fillId="0" borderId="0" xfId="15" applyFont="1" applyBorder="1" applyAlignment="1">
      <alignment horizontal="left" vertical="top" wrapText="1"/>
    </xf>
    <xf numFmtId="1" fontId="5" fillId="0" borderId="0" xfId="1" applyNumberFormat="1" applyFont="1"/>
    <xf numFmtId="1" fontId="7" fillId="0" borderId="1" xfId="1" applyNumberFormat="1" applyFont="1" applyBorder="1"/>
    <xf numFmtId="0" fontId="5" fillId="0" borderId="1" xfId="1" applyFont="1" applyBorder="1" applyAlignment="1">
      <alignment horizontal="left"/>
    </xf>
    <xf numFmtId="0" fontId="5" fillId="0" borderId="1" xfId="1" applyFont="1" applyBorder="1" applyAlignment="1">
      <alignment horizontal="right"/>
    </xf>
    <xf numFmtId="0" fontId="5" fillId="0" borderId="1" xfId="1" applyFont="1" applyBorder="1" applyAlignment="1">
      <alignment horizontal="right" wrapText="1"/>
    </xf>
    <xf numFmtId="1" fontId="2" fillId="0" borderId="0" xfId="1" applyNumberFormat="1"/>
    <xf numFmtId="0" fontId="29" fillId="0" borderId="0" xfId="1" applyFont="1"/>
    <xf numFmtId="1" fontId="6" fillId="0" borderId="0" xfId="1" applyNumberFormat="1" applyFont="1"/>
    <xf numFmtId="0" fontId="8" fillId="0" borderId="1" xfId="0" applyFont="1" applyBorder="1" applyAlignment="1">
      <alignment horizontal="left"/>
    </xf>
    <xf numFmtId="0" fontId="5" fillId="0" borderId="2" xfId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33" fillId="0" borderId="0" xfId="15" applyFont="1" applyBorder="1" applyAlignment="1">
      <alignment horizontal="left" vertical="top" wrapText="1"/>
    </xf>
    <xf numFmtId="1" fontId="6" fillId="0" borderId="0" xfId="1" applyNumberFormat="1" applyFont="1" applyBorder="1"/>
    <xf numFmtId="0" fontId="8" fillId="0" borderId="1" xfId="0" applyFont="1" applyBorder="1" applyAlignment="1">
      <alignment horizontal="right" vertical="center" wrapText="1"/>
    </xf>
    <xf numFmtId="0" fontId="4" fillId="0" borderId="2" xfId="0" applyFont="1" applyBorder="1"/>
    <xf numFmtId="166" fontId="20" fillId="0" borderId="1" xfId="0" quotePrefix="1" applyNumberFormat="1" applyFont="1" applyFill="1" applyBorder="1" applyAlignment="1">
      <alignment horizontal="right"/>
    </xf>
    <xf numFmtId="0" fontId="8" fillId="0" borderId="1" xfId="0" applyFont="1" applyBorder="1"/>
    <xf numFmtId="166" fontId="30" fillId="0" borderId="1" xfId="0" applyNumberFormat="1" applyFont="1" applyFill="1" applyBorder="1" applyAlignment="1">
      <alignment horizontal="right"/>
    </xf>
    <xf numFmtId="0" fontId="26" fillId="0" borderId="1" xfId="15" applyFont="1" applyBorder="1" applyAlignment="1">
      <alignment horizontal="left" vertical="top" wrapText="1"/>
    </xf>
    <xf numFmtId="0" fontId="5" fillId="0" borderId="1" xfId="15" applyNumberFormat="1" applyFont="1" applyBorder="1"/>
    <xf numFmtId="1" fontId="5" fillId="0" borderId="1" xfId="1" applyNumberFormat="1" applyFont="1" applyBorder="1"/>
    <xf numFmtId="1" fontId="5" fillId="0" borderId="0" xfId="15" applyNumberFormat="1" applyFont="1"/>
    <xf numFmtId="1" fontId="6" fillId="0" borderId="0" xfId="15" applyNumberFormat="1" applyFont="1" applyBorder="1"/>
    <xf numFmtId="0" fontId="6" fillId="0" borderId="3" xfId="1" applyFont="1" applyBorder="1" applyAlignment="1">
      <alignment horizontal="right" wrapText="1"/>
    </xf>
    <xf numFmtId="0" fontId="6" fillId="0" borderId="0" xfId="15" applyNumberFormat="1" applyFont="1" applyBorder="1"/>
    <xf numFmtId="0" fontId="6" fillId="0" borderId="0" xfId="1" applyNumberFormat="1" applyFont="1" applyBorder="1" applyProtection="1">
      <protection locked="0"/>
    </xf>
    <xf numFmtId="0" fontId="31" fillId="0" borderId="1" xfId="1" applyNumberFormat="1" applyFont="1" applyBorder="1" applyProtection="1">
      <protection locked="0"/>
    </xf>
    <xf numFmtId="0" fontId="5" fillId="0" borderId="3" xfId="1" applyFont="1" applyBorder="1" applyAlignment="1">
      <alignment horizontal="left"/>
    </xf>
    <xf numFmtId="0" fontId="30" fillId="0" borderId="1" xfId="15" applyFont="1" applyBorder="1" applyAlignment="1">
      <alignment horizontal="left" vertical="top" wrapText="1"/>
    </xf>
    <xf numFmtId="1" fontId="31" fillId="0" borderId="1" xfId="15" applyNumberFormat="1" applyFont="1" applyBorder="1"/>
    <xf numFmtId="0" fontId="7" fillId="0" borderId="1" xfId="15" applyNumberFormat="1" applyFont="1" applyBorder="1"/>
    <xf numFmtId="168" fontId="8" fillId="0" borderId="0" xfId="0" applyNumberFormat="1" applyFont="1"/>
    <xf numFmtId="168" fontId="6" fillId="0" borderId="0" xfId="1" applyNumberFormat="1" applyFont="1"/>
    <xf numFmtId="168" fontId="6" fillId="0" borderId="1" xfId="1" applyNumberFormat="1" applyFont="1" applyBorder="1"/>
    <xf numFmtId="0" fontId="25" fillId="0" borderId="0" xfId="1" applyFont="1" applyFill="1"/>
    <xf numFmtId="168" fontId="6" fillId="0" borderId="0" xfId="15" applyNumberFormat="1" applyFont="1" applyBorder="1"/>
    <xf numFmtId="168" fontId="29" fillId="0" borderId="0" xfId="1" applyNumberFormat="1" applyFont="1"/>
    <xf numFmtId="168" fontId="31" fillId="0" borderId="1" xfId="1" applyNumberFormat="1" applyFont="1" applyBorder="1" applyProtection="1">
      <protection locked="0"/>
    </xf>
    <xf numFmtId="168" fontId="10" fillId="0" borderId="0" xfId="0" applyNumberFormat="1" applyFont="1"/>
    <xf numFmtId="0" fontId="6" fillId="0" borderId="0" xfId="1" applyFont="1"/>
    <xf numFmtId="168" fontId="6" fillId="0" borderId="1" xfId="15" applyNumberFormat="1" applyFont="1" applyBorder="1"/>
    <xf numFmtId="168" fontId="31" fillId="0" borderId="1" xfId="15" applyNumberFormat="1" applyFont="1" applyBorder="1"/>
    <xf numFmtId="168" fontId="31" fillId="0" borderId="1" xfId="1" applyNumberFormat="1" applyFont="1" applyBorder="1"/>
    <xf numFmtId="0" fontId="7" fillId="0" borderId="0" xfId="1" applyFont="1" applyBorder="1" applyAlignment="1">
      <alignment horizontal="center"/>
    </xf>
    <xf numFmtId="0" fontId="33" fillId="0" borderId="1" xfId="17" applyFont="1" applyBorder="1" applyAlignment="1">
      <alignment horizontal="left" vertical="top" wrapText="1"/>
    </xf>
    <xf numFmtId="168" fontId="6" fillId="0" borderId="0" xfId="15" quotePrefix="1" applyNumberFormat="1" applyFont="1" applyBorder="1" applyAlignment="1">
      <alignment horizontal="right"/>
    </xf>
    <xf numFmtId="0" fontId="13" fillId="0" borderId="0" xfId="1" applyFont="1" applyFill="1"/>
    <xf numFmtId="0" fontId="27" fillId="0" borderId="0" xfId="15" applyFont="1" applyBorder="1" applyAlignment="1">
      <alignment horizontal="left" vertical="top" wrapText="1"/>
    </xf>
    <xf numFmtId="168" fontId="6" fillId="0" borderId="0" xfId="1" quotePrefix="1" applyNumberFormat="1" applyFont="1" applyAlignment="1">
      <alignment horizontal="right"/>
    </xf>
    <xf numFmtId="168" fontId="6" fillId="0" borderId="0" xfId="15" applyNumberFormat="1" applyFont="1" applyBorder="1" applyAlignment="1">
      <alignment horizontal="right"/>
    </xf>
    <xf numFmtId="1" fontId="5" fillId="0" borderId="0" xfId="15" applyNumberFormat="1" applyFont="1" applyBorder="1"/>
    <xf numFmtId="1" fontId="5" fillId="0" borderId="1" xfId="15" applyNumberFormat="1" applyFont="1" applyBorder="1"/>
    <xf numFmtId="0" fontId="2" fillId="0" borderId="1" xfId="1" applyBorder="1"/>
    <xf numFmtId="0" fontId="25" fillId="0" borderId="0" xfId="18" applyFont="1" applyFill="1"/>
    <xf numFmtId="0" fontId="34" fillId="0" borderId="0" xfId="18" applyFill="1"/>
    <xf numFmtId="0" fontId="34" fillId="0" borderId="0" xfId="18"/>
    <xf numFmtId="0" fontId="5" fillId="0" borderId="2" xfId="18" applyFont="1" applyFill="1" applyBorder="1"/>
    <xf numFmtId="0" fontId="5" fillId="0" borderId="1" xfId="18" applyFont="1" applyFill="1" applyBorder="1"/>
    <xf numFmtId="0" fontId="5" fillId="0" borderId="1" xfId="18" applyFont="1" applyFill="1" applyBorder="1" applyAlignment="1">
      <alignment horizontal="right" wrapText="1"/>
    </xf>
    <xf numFmtId="0" fontId="6" fillId="0" borderId="1" xfId="18" applyNumberFormat="1" applyFont="1" applyFill="1" applyBorder="1" applyAlignment="1">
      <alignment horizontal="right" wrapText="1"/>
    </xf>
    <xf numFmtId="0" fontId="6" fillId="0" borderId="1" xfId="18" applyFont="1" applyFill="1" applyBorder="1" applyAlignment="1">
      <alignment horizontal="right" wrapText="1"/>
    </xf>
    <xf numFmtId="0" fontId="5" fillId="0" borderId="0" xfId="18" applyFont="1" applyFill="1"/>
    <xf numFmtId="0" fontId="26" fillId="0" borderId="0" xfId="18" applyFont="1" applyFill="1" applyBorder="1"/>
    <xf numFmtId="0" fontId="6" fillId="0" borderId="0" xfId="18" applyFont="1" applyFill="1"/>
    <xf numFmtId="0" fontId="30" fillId="0" borderId="1" xfId="1" applyFont="1" applyFill="1" applyBorder="1" applyAlignment="1"/>
    <xf numFmtId="3" fontId="30" fillId="0" borderId="1" xfId="18" applyNumberFormat="1" applyFont="1" applyFill="1" applyBorder="1"/>
    <xf numFmtId="0" fontId="31" fillId="0" borderId="1" xfId="18" applyFont="1" applyFill="1" applyBorder="1"/>
    <xf numFmtId="0" fontId="14" fillId="0" borderId="0" xfId="3" applyFont="1" applyAlignment="1">
      <alignment horizontal="center"/>
    </xf>
    <xf numFmtId="0" fontId="16" fillId="0" borderId="0" xfId="3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8" fillId="0" borderId="2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8" fillId="0" borderId="2" xfId="0" applyFont="1" applyBorder="1" applyAlignment="1">
      <alignment horizontal="right" wrapText="1"/>
    </xf>
    <xf numFmtId="0" fontId="8" fillId="0" borderId="1" xfId="0" applyFont="1" applyBorder="1" applyAlignment="1">
      <alignment horizontal="right" wrapText="1"/>
    </xf>
    <xf numFmtId="0" fontId="8" fillId="0" borderId="3" xfId="0" applyFont="1" applyBorder="1" applyAlignment="1">
      <alignment horizontal="center" wrapText="1"/>
    </xf>
    <xf numFmtId="0" fontId="5" fillId="0" borderId="2" xfId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0" fontId="5" fillId="0" borderId="3" xfId="1" applyFont="1" applyBorder="1" applyAlignment="1">
      <alignment horizontal="center"/>
    </xf>
    <xf numFmtId="0" fontId="5" fillId="0" borderId="3" xfId="18" applyFont="1" applyFill="1" applyBorder="1" applyAlignment="1">
      <alignment horizontal="center"/>
    </xf>
    <xf numFmtId="0" fontId="5" fillId="0" borderId="3" xfId="1" applyFont="1" applyBorder="1" applyAlignment="1">
      <alignment horizontal="center" wrapText="1"/>
    </xf>
    <xf numFmtId="0" fontId="7" fillId="0" borderId="0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6" fillId="0" borderId="3" xfId="1" applyFont="1" applyBorder="1" applyAlignment="1">
      <alignment horizontal="center"/>
    </xf>
  </cellXfs>
  <cellStyles count="19">
    <cellStyle name="Euro" xfId="5"/>
    <cellStyle name="Migliaia (0)_11 annuario spedalizzazione" xfId="11"/>
    <cellStyle name="Migliaia [0] 2" xfId="12"/>
    <cellStyle name="Normale" xfId="0" builtinId="0"/>
    <cellStyle name="Normale 2" xfId="1"/>
    <cellStyle name="Normale 2 2" xfId="6"/>
    <cellStyle name="Normale 2 2 2" xfId="7"/>
    <cellStyle name="Normale 2_capitolo 4.2_051213" xfId="8"/>
    <cellStyle name="Normale 3" xfId="2"/>
    <cellStyle name="Normale 3 2" xfId="9"/>
    <cellStyle name="Normale 3 3" xfId="4"/>
    <cellStyle name="Normale 4" xfId="3"/>
    <cellStyle name="Normale 5" xfId="10"/>
    <cellStyle name="Normale 6" xfId="15"/>
    <cellStyle name="Normale 6 2" xfId="17"/>
    <cellStyle name="Normale 7" xfId="18"/>
    <cellStyle name="ombardia" xfId="13"/>
    <cellStyle name="Percentuale 2" xfId="16"/>
    <cellStyle name="Valuta (0)_11 annuario spedalizzazione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P31"/>
  <sheetViews>
    <sheetView zoomScaleNormal="100" workbookViewId="0">
      <selection activeCell="B9" sqref="B9"/>
    </sheetView>
  </sheetViews>
  <sheetFormatPr defaultRowHeight="12.75" x14ac:dyDescent="0.2"/>
  <cols>
    <col min="1" max="13" width="9.5703125" style="35" customWidth="1"/>
    <col min="14" max="255" width="9.140625" style="35"/>
    <col min="256" max="269" width="9.5703125" style="35" customWidth="1"/>
    <col min="270" max="511" width="9.140625" style="35"/>
    <col min="512" max="525" width="9.5703125" style="35" customWidth="1"/>
    <col min="526" max="767" width="9.140625" style="35"/>
    <col min="768" max="781" width="9.5703125" style="35" customWidth="1"/>
    <col min="782" max="1023" width="9.140625" style="35"/>
    <col min="1024" max="1037" width="9.5703125" style="35" customWidth="1"/>
    <col min="1038" max="1279" width="9.140625" style="35"/>
    <col min="1280" max="1293" width="9.5703125" style="35" customWidth="1"/>
    <col min="1294" max="1535" width="9.140625" style="35"/>
    <col min="1536" max="1549" width="9.5703125" style="35" customWidth="1"/>
    <col min="1550" max="1791" width="9.140625" style="35"/>
    <col min="1792" max="1805" width="9.5703125" style="35" customWidth="1"/>
    <col min="1806" max="2047" width="9.140625" style="35"/>
    <col min="2048" max="2061" width="9.5703125" style="35" customWidth="1"/>
    <col min="2062" max="2303" width="9.140625" style="35"/>
    <col min="2304" max="2317" width="9.5703125" style="35" customWidth="1"/>
    <col min="2318" max="2559" width="9.140625" style="35"/>
    <col min="2560" max="2573" width="9.5703125" style="35" customWidth="1"/>
    <col min="2574" max="2815" width="9.140625" style="35"/>
    <col min="2816" max="2829" width="9.5703125" style="35" customWidth="1"/>
    <col min="2830" max="3071" width="9.140625" style="35"/>
    <col min="3072" max="3085" width="9.5703125" style="35" customWidth="1"/>
    <col min="3086" max="3327" width="9.140625" style="35"/>
    <col min="3328" max="3341" width="9.5703125" style="35" customWidth="1"/>
    <col min="3342" max="3583" width="9.140625" style="35"/>
    <col min="3584" max="3597" width="9.5703125" style="35" customWidth="1"/>
    <col min="3598" max="3839" width="9.140625" style="35"/>
    <col min="3840" max="3853" width="9.5703125" style="35" customWidth="1"/>
    <col min="3854" max="4095" width="9.140625" style="35"/>
    <col min="4096" max="4109" width="9.5703125" style="35" customWidth="1"/>
    <col min="4110" max="4351" width="9.140625" style="35"/>
    <col min="4352" max="4365" width="9.5703125" style="35" customWidth="1"/>
    <col min="4366" max="4607" width="9.140625" style="35"/>
    <col min="4608" max="4621" width="9.5703125" style="35" customWidth="1"/>
    <col min="4622" max="4863" width="9.140625" style="35"/>
    <col min="4864" max="4877" width="9.5703125" style="35" customWidth="1"/>
    <col min="4878" max="5119" width="9.140625" style="35"/>
    <col min="5120" max="5133" width="9.5703125" style="35" customWidth="1"/>
    <col min="5134" max="5375" width="9.140625" style="35"/>
    <col min="5376" max="5389" width="9.5703125" style="35" customWidth="1"/>
    <col min="5390" max="5631" width="9.140625" style="35"/>
    <col min="5632" max="5645" width="9.5703125" style="35" customWidth="1"/>
    <col min="5646" max="5887" width="9.140625" style="35"/>
    <col min="5888" max="5901" width="9.5703125" style="35" customWidth="1"/>
    <col min="5902" max="6143" width="9.140625" style="35"/>
    <col min="6144" max="6157" width="9.5703125" style="35" customWidth="1"/>
    <col min="6158" max="6399" width="9.140625" style="35"/>
    <col min="6400" max="6413" width="9.5703125" style="35" customWidth="1"/>
    <col min="6414" max="6655" width="9.140625" style="35"/>
    <col min="6656" max="6669" width="9.5703125" style="35" customWidth="1"/>
    <col min="6670" max="6911" width="9.140625" style="35"/>
    <col min="6912" max="6925" width="9.5703125" style="35" customWidth="1"/>
    <col min="6926" max="7167" width="9.140625" style="35"/>
    <col min="7168" max="7181" width="9.5703125" style="35" customWidth="1"/>
    <col min="7182" max="7423" width="9.140625" style="35"/>
    <col min="7424" max="7437" width="9.5703125" style="35" customWidth="1"/>
    <col min="7438" max="7679" width="9.140625" style="35"/>
    <col min="7680" max="7693" width="9.5703125" style="35" customWidth="1"/>
    <col min="7694" max="7935" width="9.140625" style="35"/>
    <col min="7936" max="7949" width="9.5703125" style="35" customWidth="1"/>
    <col min="7950" max="8191" width="9.140625" style="35"/>
    <col min="8192" max="8205" width="9.5703125" style="35" customWidth="1"/>
    <col min="8206" max="8447" width="9.140625" style="35"/>
    <col min="8448" max="8461" width="9.5703125" style="35" customWidth="1"/>
    <col min="8462" max="8703" width="9.140625" style="35"/>
    <col min="8704" max="8717" width="9.5703125" style="35" customWidth="1"/>
    <col min="8718" max="8959" width="9.140625" style="35"/>
    <col min="8960" max="8973" width="9.5703125" style="35" customWidth="1"/>
    <col min="8974" max="9215" width="9.140625" style="35"/>
    <col min="9216" max="9229" width="9.5703125" style="35" customWidth="1"/>
    <col min="9230" max="9471" width="9.140625" style="35"/>
    <col min="9472" max="9485" width="9.5703125" style="35" customWidth="1"/>
    <col min="9486" max="9727" width="9.140625" style="35"/>
    <col min="9728" max="9741" width="9.5703125" style="35" customWidth="1"/>
    <col min="9742" max="9983" width="9.140625" style="35"/>
    <col min="9984" max="9997" width="9.5703125" style="35" customWidth="1"/>
    <col min="9998" max="10239" width="9.140625" style="35"/>
    <col min="10240" max="10253" width="9.5703125" style="35" customWidth="1"/>
    <col min="10254" max="10495" width="9.140625" style="35"/>
    <col min="10496" max="10509" width="9.5703125" style="35" customWidth="1"/>
    <col min="10510" max="10751" width="9.140625" style="35"/>
    <col min="10752" max="10765" width="9.5703125" style="35" customWidth="1"/>
    <col min="10766" max="11007" width="9.140625" style="35"/>
    <col min="11008" max="11021" width="9.5703125" style="35" customWidth="1"/>
    <col min="11022" max="11263" width="9.140625" style="35"/>
    <col min="11264" max="11277" width="9.5703125" style="35" customWidth="1"/>
    <col min="11278" max="11519" width="9.140625" style="35"/>
    <col min="11520" max="11533" width="9.5703125" style="35" customWidth="1"/>
    <col min="11534" max="11775" width="9.140625" style="35"/>
    <col min="11776" max="11789" width="9.5703125" style="35" customWidth="1"/>
    <col min="11790" max="12031" width="9.140625" style="35"/>
    <col min="12032" max="12045" width="9.5703125" style="35" customWidth="1"/>
    <col min="12046" max="12287" width="9.140625" style="35"/>
    <col min="12288" max="12301" width="9.5703125" style="35" customWidth="1"/>
    <col min="12302" max="12543" width="9.140625" style="35"/>
    <col min="12544" max="12557" width="9.5703125" style="35" customWidth="1"/>
    <col min="12558" max="12799" width="9.140625" style="35"/>
    <col min="12800" max="12813" width="9.5703125" style="35" customWidth="1"/>
    <col min="12814" max="13055" width="9.140625" style="35"/>
    <col min="13056" max="13069" width="9.5703125" style="35" customWidth="1"/>
    <col min="13070" max="13311" width="9.140625" style="35"/>
    <col min="13312" max="13325" width="9.5703125" style="35" customWidth="1"/>
    <col min="13326" max="13567" width="9.140625" style="35"/>
    <col min="13568" max="13581" width="9.5703125" style="35" customWidth="1"/>
    <col min="13582" max="13823" width="9.140625" style="35"/>
    <col min="13824" max="13837" width="9.5703125" style="35" customWidth="1"/>
    <col min="13838" max="14079" width="9.140625" style="35"/>
    <col min="14080" max="14093" width="9.5703125" style="35" customWidth="1"/>
    <col min="14094" max="14335" width="9.140625" style="35"/>
    <col min="14336" max="14349" width="9.5703125" style="35" customWidth="1"/>
    <col min="14350" max="14591" width="9.140625" style="35"/>
    <col min="14592" max="14605" width="9.5703125" style="35" customWidth="1"/>
    <col min="14606" max="14847" width="9.140625" style="35"/>
    <col min="14848" max="14861" width="9.5703125" style="35" customWidth="1"/>
    <col min="14862" max="15103" width="9.140625" style="35"/>
    <col min="15104" max="15117" width="9.5703125" style="35" customWidth="1"/>
    <col min="15118" max="15359" width="9.140625" style="35"/>
    <col min="15360" max="15373" width="9.5703125" style="35" customWidth="1"/>
    <col min="15374" max="15615" width="9.140625" style="35"/>
    <col min="15616" max="15629" width="9.5703125" style="35" customWidth="1"/>
    <col min="15630" max="15871" width="9.140625" style="35"/>
    <col min="15872" max="15885" width="9.5703125" style="35" customWidth="1"/>
    <col min="15886" max="16127" width="9.140625" style="35"/>
    <col min="16128" max="16141" width="9.5703125" style="35" customWidth="1"/>
    <col min="16142" max="16384" width="9.140625" style="35"/>
  </cols>
  <sheetData>
    <row r="13" spans="1:16" ht="26.25" x14ac:dyDescent="0.4">
      <c r="A13" s="153" t="s">
        <v>78</v>
      </c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34"/>
      <c r="O13" s="34"/>
      <c r="P13" s="34"/>
    </row>
    <row r="15" spans="1:16" ht="23.25" x14ac:dyDescent="0.35">
      <c r="A15" s="153" t="s">
        <v>57</v>
      </c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</row>
    <row r="19" spans="1:16" ht="25.5" customHeight="1" x14ac:dyDescent="0.4">
      <c r="A19" s="154" t="s">
        <v>11</v>
      </c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34"/>
      <c r="O19" s="34"/>
      <c r="P19" s="34"/>
    </row>
    <row r="20" spans="1:16" x14ac:dyDescent="0.2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</row>
    <row r="21" spans="1:16" ht="15.75" x14ac:dyDescent="0.25">
      <c r="I21" s="37"/>
    </row>
    <row r="22" spans="1:16" ht="15.75" x14ac:dyDescent="0.25">
      <c r="I22" s="37"/>
    </row>
    <row r="23" spans="1:16" ht="15.75" x14ac:dyDescent="0.25">
      <c r="I23" s="37"/>
    </row>
    <row r="24" spans="1:16" ht="15.75" x14ac:dyDescent="0.25">
      <c r="I24" s="37"/>
    </row>
    <row r="25" spans="1:16" ht="15.75" x14ac:dyDescent="0.25">
      <c r="I25" s="37"/>
    </row>
    <row r="31" spans="1:16" ht="15" x14ac:dyDescent="0.2">
      <c r="C31" s="38"/>
      <c r="D31" s="38"/>
      <c r="E31" s="38"/>
      <c r="F31" s="38"/>
      <c r="G31" s="38"/>
      <c r="H31" s="38"/>
      <c r="I31" s="38"/>
      <c r="J31" s="38"/>
    </row>
  </sheetData>
  <mergeCells count="3">
    <mergeCell ref="A13:M13"/>
    <mergeCell ref="A19:M19"/>
    <mergeCell ref="A15:M15"/>
  </mergeCells>
  <printOptions horizontalCentered="1" verticalCentered="1"/>
  <pageMargins left="0.78740157480314965" right="0.56999999999999995" top="0.54" bottom="0.63" header="0.38" footer="0.39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Normal="100" workbookViewId="0">
      <selection activeCell="C22" sqref="C22"/>
    </sheetView>
  </sheetViews>
  <sheetFormatPr defaultRowHeight="12.75" x14ac:dyDescent="0.2"/>
  <cols>
    <col min="1" max="1" width="51.42578125" style="62" customWidth="1"/>
    <col min="2" max="4" width="13.42578125" style="62" customWidth="1"/>
    <col min="5" max="16384" width="9.140625" style="62"/>
  </cols>
  <sheetData>
    <row r="1" spans="1:4" x14ac:dyDescent="0.2">
      <c r="A1" s="120" t="s">
        <v>187</v>
      </c>
    </row>
    <row r="2" spans="1:4" s="63" customFormat="1" ht="18" customHeight="1" x14ac:dyDescent="0.2"/>
    <row r="3" spans="1:4" s="63" customFormat="1" ht="16.5" customHeight="1" x14ac:dyDescent="0.2">
      <c r="A3" s="164" t="s">
        <v>60</v>
      </c>
      <c r="B3" s="166" t="s">
        <v>151</v>
      </c>
      <c r="C3" s="166"/>
      <c r="D3" s="166"/>
    </row>
    <row r="4" spans="1:4" s="63" customFormat="1" ht="36" x14ac:dyDescent="0.2">
      <c r="A4" s="165"/>
      <c r="B4" s="66" t="s">
        <v>180</v>
      </c>
      <c r="C4" s="66" t="s">
        <v>152</v>
      </c>
      <c r="D4" s="66" t="s">
        <v>153</v>
      </c>
    </row>
    <row r="5" spans="1:4" x14ac:dyDescent="0.2">
      <c r="A5" s="6" t="s">
        <v>6</v>
      </c>
      <c r="B5" s="71"/>
      <c r="C5" s="71"/>
      <c r="D5" s="72"/>
    </row>
    <row r="6" spans="1:4" x14ac:dyDescent="0.2">
      <c r="A6" s="70" t="s">
        <v>79</v>
      </c>
      <c r="B6" s="71">
        <v>16</v>
      </c>
      <c r="C6" s="71">
        <v>6</v>
      </c>
      <c r="D6" s="72">
        <v>0</v>
      </c>
    </row>
    <row r="7" spans="1:4" x14ac:dyDescent="0.2">
      <c r="A7" s="70" t="s">
        <v>80</v>
      </c>
      <c r="B7" s="71">
        <v>5</v>
      </c>
      <c r="C7" s="71">
        <v>0</v>
      </c>
      <c r="D7" s="72">
        <v>0</v>
      </c>
    </row>
    <row r="8" spans="1:4" x14ac:dyDescent="0.2">
      <c r="A8" s="6" t="s">
        <v>7</v>
      </c>
      <c r="D8" s="72"/>
    </row>
    <row r="9" spans="1:4" x14ac:dyDescent="0.2">
      <c r="A9" s="70" t="s">
        <v>81</v>
      </c>
      <c r="B9" s="71">
        <v>8</v>
      </c>
      <c r="C9" s="71">
        <v>2</v>
      </c>
      <c r="D9" s="72">
        <v>0</v>
      </c>
    </row>
    <row r="10" spans="1:4" x14ac:dyDescent="0.2">
      <c r="A10" s="8" t="s">
        <v>0</v>
      </c>
      <c r="B10" s="73">
        <f>SUM(B6:B9)</f>
        <v>29</v>
      </c>
      <c r="C10" s="73">
        <f>SUM(C6:C9)</f>
        <v>8</v>
      </c>
      <c r="D10" s="73">
        <f>SUM(D6:D9)</f>
        <v>0</v>
      </c>
    </row>
    <row r="11" spans="1:4" x14ac:dyDescent="0.2">
      <c r="A11" s="74"/>
    </row>
    <row r="12" spans="1:4" x14ac:dyDescent="0.2">
      <c r="C12" s="75"/>
    </row>
    <row r="13" spans="1:4" x14ac:dyDescent="0.2">
      <c r="A13" s="76"/>
      <c r="B13" s="77"/>
      <c r="C13" s="75"/>
    </row>
    <row r="14" spans="1:4" x14ac:dyDescent="0.2">
      <c r="A14" s="76"/>
      <c r="B14" s="77"/>
      <c r="C14" s="75"/>
    </row>
    <row r="15" spans="1:4" x14ac:dyDescent="0.2">
      <c r="A15" s="76"/>
      <c r="B15" s="77"/>
      <c r="C15" s="78"/>
    </row>
    <row r="16" spans="1:4" x14ac:dyDescent="0.2">
      <c r="A16" s="79"/>
      <c r="B16" s="80"/>
      <c r="C16" s="80"/>
    </row>
    <row r="17" spans="1:3" x14ac:dyDescent="0.2">
      <c r="A17" s="79"/>
      <c r="B17" s="80"/>
      <c r="C17" s="80"/>
    </row>
    <row r="18" spans="1:3" x14ac:dyDescent="0.2">
      <c r="A18" s="79"/>
      <c r="B18" s="80"/>
      <c r="C18" s="80"/>
    </row>
    <row r="19" spans="1:3" x14ac:dyDescent="0.2">
      <c r="A19" s="79"/>
      <c r="B19" s="80"/>
      <c r="C19" s="80"/>
    </row>
    <row r="20" spans="1:3" x14ac:dyDescent="0.2">
      <c r="C20" s="75"/>
    </row>
    <row r="21" spans="1:3" x14ac:dyDescent="0.2">
      <c r="A21" s="76"/>
      <c r="B21" s="77"/>
      <c r="C21" s="75"/>
    </row>
    <row r="22" spans="1:3" x14ac:dyDescent="0.2">
      <c r="A22" s="76"/>
      <c r="B22" s="77"/>
      <c r="C22" s="75"/>
    </row>
    <row r="23" spans="1:3" x14ac:dyDescent="0.2">
      <c r="A23" s="76"/>
      <c r="B23" s="77"/>
      <c r="C23" s="78"/>
    </row>
    <row r="24" spans="1:3" x14ac:dyDescent="0.2">
      <c r="A24" s="79"/>
      <c r="B24" s="80"/>
      <c r="C24" s="80"/>
    </row>
    <row r="25" spans="1:3" x14ac:dyDescent="0.2">
      <c r="A25" s="81"/>
      <c r="B25" s="82"/>
      <c r="C25" s="82"/>
    </row>
    <row r="26" spans="1:3" x14ac:dyDescent="0.2">
      <c r="A26" s="82"/>
      <c r="B26" s="82"/>
      <c r="C26" s="82"/>
    </row>
    <row r="27" spans="1:3" x14ac:dyDescent="0.2">
      <c r="A27" s="82"/>
      <c r="B27" s="82"/>
      <c r="C27" s="82"/>
    </row>
    <row r="28" spans="1:3" x14ac:dyDescent="0.2">
      <c r="A28" s="82"/>
      <c r="B28" s="82"/>
      <c r="C28" s="82"/>
    </row>
  </sheetData>
  <mergeCells count="2">
    <mergeCell ref="A3:A4"/>
    <mergeCell ref="B3:D3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zoomScaleNormal="100" workbookViewId="0">
      <selection activeCell="E8" sqref="E8"/>
    </sheetView>
  </sheetViews>
  <sheetFormatPr defaultRowHeight="12.75" x14ac:dyDescent="0.2"/>
  <cols>
    <col min="1" max="1" width="43" style="62" customWidth="1"/>
    <col min="2" max="2" width="16.7109375" style="62" customWidth="1"/>
    <col min="3" max="3" width="16.7109375" style="90" customWidth="1"/>
    <col min="4" max="16384" width="9.140625" style="62"/>
  </cols>
  <sheetData>
    <row r="1" spans="1:3" x14ac:dyDescent="0.2">
      <c r="A1" s="61" t="s">
        <v>183</v>
      </c>
    </row>
    <row r="2" spans="1:3" s="63" customFormat="1" ht="18" customHeight="1" x14ac:dyDescent="0.2">
      <c r="C2" s="125"/>
    </row>
    <row r="3" spans="1:3" s="63" customFormat="1" ht="48" x14ac:dyDescent="0.2">
      <c r="A3" s="113" t="s">
        <v>161</v>
      </c>
      <c r="B3" s="66" t="s">
        <v>0</v>
      </c>
      <c r="C3" s="109" t="s">
        <v>194</v>
      </c>
    </row>
    <row r="4" spans="1:3" x14ac:dyDescent="0.2">
      <c r="A4" s="63" t="s">
        <v>71</v>
      </c>
      <c r="B4" s="71">
        <v>32</v>
      </c>
      <c r="C4" s="121">
        <f>B4/37*100</f>
        <v>86.486486486486484</v>
      </c>
    </row>
    <row r="5" spans="1:3" x14ac:dyDescent="0.2">
      <c r="A5" s="4" t="s">
        <v>158</v>
      </c>
      <c r="B5" s="71">
        <v>26</v>
      </c>
      <c r="C5" s="121">
        <f t="shared" ref="C5:C9" si="0">B5/37*100</f>
        <v>70.270270270270274</v>
      </c>
    </row>
    <row r="6" spans="1:3" x14ac:dyDescent="0.2">
      <c r="A6" s="70" t="s">
        <v>159</v>
      </c>
      <c r="B6" s="71">
        <v>16</v>
      </c>
      <c r="C6" s="121">
        <f t="shared" si="0"/>
        <v>43.243243243243242</v>
      </c>
    </row>
    <row r="7" spans="1:3" x14ac:dyDescent="0.2">
      <c r="A7" s="70" t="s">
        <v>72</v>
      </c>
      <c r="B7" s="71">
        <v>10</v>
      </c>
      <c r="C7" s="121">
        <f t="shared" si="0"/>
        <v>27.027027027027028</v>
      </c>
    </row>
    <row r="8" spans="1:3" x14ac:dyDescent="0.2">
      <c r="A8" s="71" t="s">
        <v>160</v>
      </c>
      <c r="B8" s="63">
        <v>3</v>
      </c>
      <c r="C8" s="121">
        <f t="shared" si="0"/>
        <v>8.1081081081081088</v>
      </c>
    </row>
    <row r="9" spans="1:3" x14ac:dyDescent="0.2">
      <c r="A9" s="64" t="s">
        <v>70</v>
      </c>
      <c r="B9" s="105">
        <v>3</v>
      </c>
      <c r="C9" s="126">
        <f t="shared" si="0"/>
        <v>8.1081081081081088</v>
      </c>
    </row>
    <row r="10" spans="1:3" x14ac:dyDescent="0.2">
      <c r="A10" s="74"/>
    </row>
    <row r="12" spans="1:3" x14ac:dyDescent="0.2">
      <c r="A12" s="76"/>
      <c r="B12" s="77"/>
    </row>
    <row r="13" spans="1:3" x14ac:dyDescent="0.2">
      <c r="A13" s="76"/>
      <c r="B13" s="77"/>
    </row>
    <row r="14" spans="1:3" x14ac:dyDescent="0.2">
      <c r="A14" s="76"/>
      <c r="B14" s="77"/>
    </row>
    <row r="15" spans="1:3" x14ac:dyDescent="0.2">
      <c r="A15" s="79"/>
      <c r="B15" s="80"/>
    </row>
    <row r="16" spans="1:3" x14ac:dyDescent="0.2">
      <c r="A16" s="79"/>
      <c r="B16" s="80"/>
    </row>
    <row r="17" spans="1:2" x14ac:dyDescent="0.2">
      <c r="A17" s="79"/>
      <c r="B17" s="80"/>
    </row>
    <row r="18" spans="1:2" x14ac:dyDescent="0.2">
      <c r="A18" s="79"/>
      <c r="B18" s="80"/>
    </row>
    <row r="20" spans="1:2" x14ac:dyDescent="0.2">
      <c r="A20" s="76"/>
      <c r="B20" s="77"/>
    </row>
    <row r="21" spans="1:2" x14ac:dyDescent="0.2">
      <c r="A21" s="76"/>
      <c r="B21" s="77"/>
    </row>
    <row r="22" spans="1:2" x14ac:dyDescent="0.2">
      <c r="A22" s="76"/>
      <c r="B22" s="77"/>
    </row>
    <row r="23" spans="1:2" x14ac:dyDescent="0.2">
      <c r="A23" s="79"/>
      <c r="B23" s="80"/>
    </row>
    <row r="24" spans="1:2" x14ac:dyDescent="0.2">
      <c r="A24" s="81"/>
      <c r="B24" s="82"/>
    </row>
    <row r="25" spans="1:2" x14ac:dyDescent="0.2">
      <c r="A25" s="82"/>
      <c r="B25" s="82"/>
    </row>
    <row r="26" spans="1:2" x14ac:dyDescent="0.2">
      <c r="A26" s="82"/>
      <c r="B26" s="82"/>
    </row>
    <row r="27" spans="1:2" x14ac:dyDescent="0.2">
      <c r="A27" s="82"/>
      <c r="B27" s="82"/>
    </row>
  </sheetData>
  <sortState ref="A4:B8">
    <sortCondition descending="1" ref="B4:B8"/>
  </sortState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zoomScaleNormal="100" workbookViewId="0">
      <selection activeCell="E13" sqref="E13"/>
    </sheetView>
  </sheetViews>
  <sheetFormatPr defaultRowHeight="12.75" x14ac:dyDescent="0.2"/>
  <cols>
    <col min="1" max="1" width="54.85546875" style="62" customWidth="1"/>
    <col min="2" max="2" width="15.7109375" style="62" customWidth="1"/>
    <col min="3" max="16384" width="9.140625" style="62"/>
  </cols>
  <sheetData>
    <row r="1" spans="1:3" x14ac:dyDescent="0.2">
      <c r="A1" s="61" t="s">
        <v>184</v>
      </c>
    </row>
    <row r="2" spans="1:3" s="63" customFormat="1" ht="18" customHeight="1" x14ac:dyDescent="0.2"/>
    <row r="3" spans="1:3" s="63" customFormat="1" ht="24" x14ac:dyDescent="0.2">
      <c r="A3" s="113" t="s">
        <v>190</v>
      </c>
      <c r="B3" s="66" t="s">
        <v>0</v>
      </c>
      <c r="C3" s="109" t="s">
        <v>47</v>
      </c>
    </row>
    <row r="4" spans="1:3" x14ac:dyDescent="0.2">
      <c r="A4" s="4" t="s">
        <v>73</v>
      </c>
      <c r="B4" s="71">
        <v>0</v>
      </c>
      <c r="C4" s="121">
        <f>B4/30*100</f>
        <v>0</v>
      </c>
    </row>
    <row r="5" spans="1:3" x14ac:dyDescent="0.2">
      <c r="A5" s="63" t="s">
        <v>74</v>
      </c>
      <c r="B5" s="71">
        <v>7</v>
      </c>
      <c r="C5" s="121">
        <f t="shared" ref="C5:C8" si="0">B5/30*100</f>
        <v>23.333333333333332</v>
      </c>
    </row>
    <row r="6" spans="1:3" x14ac:dyDescent="0.2">
      <c r="A6" s="70" t="s">
        <v>75</v>
      </c>
      <c r="B6" s="71">
        <v>4</v>
      </c>
      <c r="C6" s="121">
        <f t="shared" si="0"/>
        <v>13.333333333333334</v>
      </c>
    </row>
    <row r="7" spans="1:3" x14ac:dyDescent="0.2">
      <c r="A7" s="71" t="s">
        <v>76</v>
      </c>
      <c r="B7" s="63">
        <v>18</v>
      </c>
      <c r="C7" s="121">
        <f t="shared" si="0"/>
        <v>60</v>
      </c>
    </row>
    <row r="8" spans="1:3" x14ac:dyDescent="0.2">
      <c r="A8" s="70" t="s">
        <v>77</v>
      </c>
      <c r="B8" s="71">
        <v>1</v>
      </c>
      <c r="C8" s="121">
        <f t="shared" si="0"/>
        <v>3.3333333333333335</v>
      </c>
    </row>
    <row r="9" spans="1:3" x14ac:dyDescent="0.2">
      <c r="A9" s="70" t="s">
        <v>82</v>
      </c>
      <c r="B9" s="71">
        <v>7</v>
      </c>
      <c r="C9" s="135" t="s">
        <v>44</v>
      </c>
    </row>
    <row r="10" spans="1:3" ht="13.5" x14ac:dyDescent="0.2">
      <c r="A10" s="8" t="s">
        <v>0</v>
      </c>
      <c r="B10" s="116">
        <f>SUM(B4:B9)</f>
        <v>37</v>
      </c>
      <c r="C10" s="127">
        <f>SUM(C4:C9)</f>
        <v>99.999999999999986</v>
      </c>
    </row>
    <row r="11" spans="1:3" x14ac:dyDescent="0.2">
      <c r="A11" s="132"/>
    </row>
    <row r="13" spans="1:3" x14ac:dyDescent="0.2">
      <c r="A13" s="76"/>
      <c r="B13" s="77"/>
    </row>
    <row r="14" spans="1:3" x14ac:dyDescent="0.2">
      <c r="A14" s="76"/>
      <c r="B14" s="77"/>
    </row>
    <row r="15" spans="1:3" x14ac:dyDescent="0.2">
      <c r="A15" s="76"/>
      <c r="B15" s="77"/>
    </row>
    <row r="16" spans="1:3" x14ac:dyDescent="0.2">
      <c r="A16" s="79"/>
      <c r="B16" s="80"/>
    </row>
    <row r="17" spans="1:2" x14ac:dyDescent="0.2">
      <c r="A17" s="79"/>
      <c r="B17" s="80"/>
    </row>
    <row r="18" spans="1:2" x14ac:dyDescent="0.2">
      <c r="A18" s="79"/>
      <c r="B18" s="80"/>
    </row>
    <row r="19" spans="1:2" x14ac:dyDescent="0.2">
      <c r="A19" s="79"/>
      <c r="B19" s="80"/>
    </row>
    <row r="21" spans="1:2" x14ac:dyDescent="0.2">
      <c r="A21" s="76"/>
      <c r="B21" s="77"/>
    </row>
    <row r="22" spans="1:2" x14ac:dyDescent="0.2">
      <c r="A22" s="76"/>
      <c r="B22" s="77"/>
    </row>
    <row r="23" spans="1:2" x14ac:dyDescent="0.2">
      <c r="A23" s="76"/>
      <c r="B23" s="77"/>
    </row>
    <row r="24" spans="1:2" x14ac:dyDescent="0.2">
      <c r="A24" s="79"/>
      <c r="B24" s="80"/>
    </row>
    <row r="25" spans="1:2" x14ac:dyDescent="0.2">
      <c r="A25" s="81"/>
      <c r="B25" s="82"/>
    </row>
    <row r="26" spans="1:2" x14ac:dyDescent="0.2">
      <c r="A26" s="82"/>
      <c r="B26" s="82"/>
    </row>
    <row r="27" spans="1:2" x14ac:dyDescent="0.2">
      <c r="A27" s="82"/>
      <c r="B27" s="82"/>
    </row>
    <row r="28" spans="1:2" x14ac:dyDescent="0.2">
      <c r="A28" s="82"/>
      <c r="B28" s="82"/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zoomScaleNormal="100" workbookViewId="0">
      <selection activeCell="E13" sqref="E13"/>
    </sheetView>
  </sheetViews>
  <sheetFormatPr defaultRowHeight="12.75" x14ac:dyDescent="0.2"/>
  <cols>
    <col min="1" max="1" width="54.85546875" style="62" customWidth="1"/>
    <col min="2" max="3" width="15.7109375" style="62" customWidth="1"/>
    <col min="4" max="16384" width="9.140625" style="62"/>
  </cols>
  <sheetData>
    <row r="1" spans="1:3" x14ac:dyDescent="0.2">
      <c r="A1" s="61" t="s">
        <v>185</v>
      </c>
    </row>
    <row r="2" spans="1:3" s="63" customFormat="1" ht="18" customHeight="1" x14ac:dyDescent="0.2"/>
    <row r="3" spans="1:3" s="63" customFormat="1" ht="24" x14ac:dyDescent="0.2">
      <c r="A3" s="113" t="s">
        <v>162</v>
      </c>
      <c r="B3" s="66" t="s">
        <v>0</v>
      </c>
      <c r="C3" s="109" t="s">
        <v>194</v>
      </c>
    </row>
    <row r="4" spans="1:3" x14ac:dyDescent="0.2">
      <c r="A4" s="4" t="s">
        <v>164</v>
      </c>
      <c r="B4" s="71">
        <v>17</v>
      </c>
      <c r="C4" s="121">
        <f t="shared" ref="C4:C10" si="0">B4/37*100</f>
        <v>45.945945945945951</v>
      </c>
    </row>
    <row r="5" spans="1:3" x14ac:dyDescent="0.2">
      <c r="A5" s="4" t="s">
        <v>165</v>
      </c>
      <c r="B5" s="71">
        <v>16</v>
      </c>
      <c r="C5" s="121">
        <f t="shared" si="0"/>
        <v>43.243243243243242</v>
      </c>
    </row>
    <row r="6" spans="1:3" x14ac:dyDescent="0.2">
      <c r="A6" s="4" t="s">
        <v>163</v>
      </c>
      <c r="B6" s="71">
        <v>15</v>
      </c>
      <c r="C6" s="121">
        <f t="shared" si="0"/>
        <v>40.54054054054054</v>
      </c>
    </row>
    <row r="7" spans="1:3" x14ac:dyDescent="0.2">
      <c r="A7" s="4" t="s">
        <v>168</v>
      </c>
      <c r="B7" s="71">
        <v>9</v>
      </c>
      <c r="C7" s="121">
        <f t="shared" si="0"/>
        <v>24.324324324324326</v>
      </c>
    </row>
    <row r="8" spans="1:3" x14ac:dyDescent="0.2">
      <c r="A8" s="4" t="s">
        <v>169</v>
      </c>
      <c r="B8" s="4">
        <v>5</v>
      </c>
      <c r="C8" s="121">
        <f t="shared" si="0"/>
        <v>13.513513513513514</v>
      </c>
    </row>
    <row r="9" spans="1:3" x14ac:dyDescent="0.2">
      <c r="A9" s="4" t="s">
        <v>166</v>
      </c>
      <c r="B9" s="63">
        <v>1</v>
      </c>
      <c r="C9" s="121">
        <f t="shared" si="0"/>
        <v>2.7027027027027026</v>
      </c>
    </row>
    <row r="10" spans="1:3" x14ac:dyDescent="0.2">
      <c r="A10" s="64" t="s">
        <v>167</v>
      </c>
      <c r="B10" s="105">
        <v>1</v>
      </c>
      <c r="C10" s="126">
        <f t="shared" si="0"/>
        <v>2.7027027027027026</v>
      </c>
    </row>
    <row r="12" spans="1:3" x14ac:dyDescent="0.2">
      <c r="A12" s="76"/>
      <c r="B12" s="77"/>
    </row>
    <row r="13" spans="1:3" x14ac:dyDescent="0.2">
      <c r="A13" s="76"/>
      <c r="B13" s="77"/>
    </row>
    <row r="14" spans="1:3" x14ac:dyDescent="0.2">
      <c r="A14" s="76"/>
      <c r="B14" s="77"/>
    </row>
    <row r="15" spans="1:3" x14ac:dyDescent="0.2">
      <c r="A15" s="79"/>
      <c r="B15" s="80"/>
    </row>
    <row r="16" spans="1:3" x14ac:dyDescent="0.2">
      <c r="A16" s="79"/>
      <c r="B16" s="80"/>
    </row>
    <row r="17" spans="1:2" x14ac:dyDescent="0.2">
      <c r="A17" s="79"/>
      <c r="B17" s="80"/>
    </row>
    <row r="18" spans="1:2" x14ac:dyDescent="0.2">
      <c r="A18" s="79"/>
      <c r="B18" s="80"/>
    </row>
    <row r="20" spans="1:2" x14ac:dyDescent="0.2">
      <c r="A20" s="76"/>
      <c r="B20" s="77"/>
    </row>
    <row r="21" spans="1:2" x14ac:dyDescent="0.2">
      <c r="A21" s="76"/>
      <c r="B21" s="77"/>
    </row>
    <row r="22" spans="1:2" x14ac:dyDescent="0.2">
      <c r="A22" s="76"/>
      <c r="B22" s="77"/>
    </row>
    <row r="23" spans="1:2" x14ac:dyDescent="0.2">
      <c r="A23" s="79"/>
      <c r="B23" s="80"/>
    </row>
    <row r="24" spans="1:2" x14ac:dyDescent="0.2">
      <c r="A24" s="81"/>
      <c r="B24" s="82"/>
    </row>
    <row r="25" spans="1:2" x14ac:dyDescent="0.2">
      <c r="A25" s="82"/>
      <c r="B25" s="82"/>
    </row>
    <row r="26" spans="1:2" x14ac:dyDescent="0.2">
      <c r="A26" s="82"/>
      <c r="B26" s="82"/>
    </row>
    <row r="27" spans="1:2" x14ac:dyDescent="0.2">
      <c r="A27" s="82"/>
      <c r="B27" s="82"/>
    </row>
  </sheetData>
  <sortState ref="A4:C10">
    <sortCondition descending="1" ref="B4:B10"/>
  </sortState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zoomScaleNormal="100" workbookViewId="0"/>
  </sheetViews>
  <sheetFormatPr defaultRowHeight="15" x14ac:dyDescent="0.25"/>
  <cols>
    <col min="1" max="1" width="50.85546875" customWidth="1"/>
    <col min="2" max="2" width="15.7109375" customWidth="1"/>
  </cols>
  <sheetData>
    <row r="1" spans="1:2" x14ac:dyDescent="0.25">
      <c r="A1" s="39" t="s">
        <v>182</v>
      </c>
    </row>
    <row r="2" spans="1:2" x14ac:dyDescent="0.25">
      <c r="A2" s="39" t="s">
        <v>56</v>
      </c>
    </row>
    <row r="3" spans="1:2" ht="13.5" customHeight="1" x14ac:dyDescent="0.25">
      <c r="A3" s="3"/>
    </row>
    <row r="4" spans="1:2" ht="21.75" customHeight="1" x14ac:dyDescent="0.25">
      <c r="A4" s="29" t="s">
        <v>38</v>
      </c>
      <c r="B4" s="20" t="s">
        <v>0</v>
      </c>
    </row>
    <row r="5" spans="1:2" ht="6" customHeight="1" x14ac:dyDescent="0.25">
      <c r="A5" s="41"/>
      <c r="B5" s="42"/>
    </row>
    <row r="6" spans="1:2" ht="12.75" customHeight="1" x14ac:dyDescent="0.25">
      <c r="A6" s="4" t="s">
        <v>12</v>
      </c>
      <c r="B6" s="27">
        <v>0</v>
      </c>
    </row>
    <row r="7" spans="1:2" x14ac:dyDescent="0.25">
      <c r="A7" s="4" t="s">
        <v>13</v>
      </c>
      <c r="B7" s="10">
        <v>0</v>
      </c>
    </row>
    <row r="8" spans="1:2" x14ac:dyDescent="0.25">
      <c r="A8" s="4" t="s">
        <v>48</v>
      </c>
      <c r="B8" s="10">
        <v>0</v>
      </c>
    </row>
    <row r="9" spans="1:2" x14ac:dyDescent="0.25">
      <c r="A9" s="4" t="s">
        <v>14</v>
      </c>
      <c r="B9" s="10">
        <v>0</v>
      </c>
    </row>
    <row r="10" spans="1:2" x14ac:dyDescent="0.25">
      <c r="A10" s="4" t="s">
        <v>15</v>
      </c>
      <c r="B10" s="10">
        <v>0</v>
      </c>
    </row>
    <row r="11" spans="1:2" x14ac:dyDescent="0.25">
      <c r="A11" s="4" t="s">
        <v>16</v>
      </c>
      <c r="B11" s="10">
        <v>3</v>
      </c>
    </row>
    <row r="12" spans="1:2" x14ac:dyDescent="0.25">
      <c r="A12" s="4" t="s">
        <v>17</v>
      </c>
      <c r="B12" s="10">
        <v>5</v>
      </c>
    </row>
    <row r="13" spans="1:2" x14ac:dyDescent="0.25">
      <c r="A13" s="4" t="s">
        <v>49</v>
      </c>
      <c r="B13" s="10">
        <v>0</v>
      </c>
    </row>
    <row r="14" spans="1:2" x14ac:dyDescent="0.25">
      <c r="A14" s="4" t="s">
        <v>18</v>
      </c>
      <c r="B14" s="10">
        <v>0</v>
      </c>
    </row>
    <row r="15" spans="1:2" x14ac:dyDescent="0.25">
      <c r="A15" s="4" t="s">
        <v>19</v>
      </c>
      <c r="B15" s="10">
        <v>0</v>
      </c>
    </row>
    <row r="16" spans="1:2" x14ac:dyDescent="0.25">
      <c r="A16" s="4" t="s">
        <v>20</v>
      </c>
      <c r="B16" s="10">
        <v>6</v>
      </c>
    </row>
    <row r="17" spans="1:2" x14ac:dyDescent="0.25">
      <c r="A17" s="4" t="s">
        <v>21</v>
      </c>
      <c r="B17" s="10">
        <v>0</v>
      </c>
    </row>
    <row r="18" spans="1:2" x14ac:dyDescent="0.25">
      <c r="A18" s="4" t="s">
        <v>50</v>
      </c>
      <c r="B18" s="10">
        <v>0</v>
      </c>
    </row>
    <row r="19" spans="1:2" x14ac:dyDescent="0.25">
      <c r="A19" s="4" t="s">
        <v>22</v>
      </c>
      <c r="B19" s="10">
        <v>0</v>
      </c>
    </row>
    <row r="20" spans="1:2" x14ac:dyDescent="0.25">
      <c r="A20" s="4" t="s">
        <v>51</v>
      </c>
      <c r="B20" s="10">
        <v>0</v>
      </c>
    </row>
    <row r="21" spans="1:2" x14ac:dyDescent="0.25">
      <c r="A21" s="4" t="s">
        <v>23</v>
      </c>
      <c r="B21" s="10">
        <v>3</v>
      </c>
    </row>
    <row r="22" spans="1:2" x14ac:dyDescent="0.25">
      <c r="A22" s="4" t="s">
        <v>52</v>
      </c>
      <c r="B22" s="10">
        <v>0</v>
      </c>
    </row>
    <row r="23" spans="1:2" x14ac:dyDescent="0.25">
      <c r="A23" s="4" t="s">
        <v>24</v>
      </c>
      <c r="B23" s="10">
        <v>0</v>
      </c>
    </row>
    <row r="24" spans="1:2" x14ac:dyDescent="0.25">
      <c r="A24" s="4" t="s">
        <v>25</v>
      </c>
      <c r="B24" s="10">
        <v>0</v>
      </c>
    </row>
    <row r="25" spans="1:2" x14ac:dyDescent="0.25">
      <c r="A25" s="4" t="s">
        <v>53</v>
      </c>
      <c r="B25" s="10">
        <v>0</v>
      </c>
    </row>
    <row r="26" spans="1:2" x14ac:dyDescent="0.25">
      <c r="A26" s="4" t="s">
        <v>54</v>
      </c>
      <c r="B26" s="10">
        <v>0</v>
      </c>
    </row>
    <row r="27" spans="1:2" x14ac:dyDescent="0.25">
      <c r="A27" s="4" t="s">
        <v>55</v>
      </c>
      <c r="B27" s="10">
        <v>0</v>
      </c>
    </row>
    <row r="28" spans="1:2" x14ac:dyDescent="0.25">
      <c r="A28" s="4" t="s">
        <v>26</v>
      </c>
      <c r="B28" s="10">
        <v>2</v>
      </c>
    </row>
    <row r="29" spans="1:2" x14ac:dyDescent="0.25">
      <c r="A29" s="4" t="s">
        <v>27</v>
      </c>
      <c r="B29" s="10">
        <v>0</v>
      </c>
    </row>
    <row r="30" spans="1:2" x14ac:dyDescent="0.25">
      <c r="A30" s="4" t="s">
        <v>28</v>
      </c>
      <c r="B30" s="10">
        <v>0</v>
      </c>
    </row>
    <row r="31" spans="1:2" x14ac:dyDescent="0.25">
      <c r="A31" s="4" t="s">
        <v>29</v>
      </c>
      <c r="B31" s="10">
        <v>0</v>
      </c>
    </row>
    <row r="32" spans="1:2" x14ac:dyDescent="0.25">
      <c r="A32" s="4" t="s">
        <v>30</v>
      </c>
      <c r="B32" s="10">
        <v>0</v>
      </c>
    </row>
    <row r="33" spans="1:2" x14ac:dyDescent="0.25">
      <c r="A33" s="4" t="s">
        <v>31</v>
      </c>
      <c r="B33" s="10">
        <v>11</v>
      </c>
    </row>
    <row r="34" spans="1:2" x14ac:dyDescent="0.25">
      <c r="A34" s="4" t="s">
        <v>32</v>
      </c>
      <c r="B34" s="10">
        <v>3</v>
      </c>
    </row>
    <row r="35" spans="1:2" s="2" customFormat="1" x14ac:dyDescent="0.25">
      <c r="A35" s="4" t="s">
        <v>33</v>
      </c>
      <c r="B35" s="10">
        <v>2</v>
      </c>
    </row>
    <row r="36" spans="1:2" x14ac:dyDescent="0.25">
      <c r="A36" s="4" t="s">
        <v>34</v>
      </c>
      <c r="B36" s="10">
        <v>1</v>
      </c>
    </row>
    <row r="37" spans="1:2" x14ac:dyDescent="0.25">
      <c r="A37" s="4" t="s">
        <v>35</v>
      </c>
      <c r="B37" s="10">
        <v>1</v>
      </c>
    </row>
    <row r="38" spans="1:2" x14ac:dyDescent="0.25">
      <c r="A38" s="4" t="s">
        <v>36</v>
      </c>
      <c r="B38" s="10">
        <v>0</v>
      </c>
    </row>
    <row r="39" spans="1:2" x14ac:dyDescent="0.25">
      <c r="A39" s="4" t="s">
        <v>37</v>
      </c>
      <c r="B39" s="10">
        <v>0</v>
      </c>
    </row>
    <row r="40" spans="1:2" x14ac:dyDescent="0.25">
      <c r="A40" s="8" t="s">
        <v>0</v>
      </c>
      <c r="B40" s="11">
        <f>SUM(B6:B39)</f>
        <v>37</v>
      </c>
    </row>
    <row r="41" spans="1:2" x14ac:dyDescent="0.25">
      <c r="A41" s="14"/>
      <c r="B41" s="5"/>
    </row>
    <row r="42" spans="1:2" x14ac:dyDescent="0.25">
      <c r="A42" s="28"/>
    </row>
    <row r="43" spans="1:2" x14ac:dyDescent="0.25">
      <c r="A43" s="13"/>
      <c r="B43" s="12"/>
    </row>
    <row r="44" spans="1:2" x14ac:dyDescent="0.25">
      <c r="A44" s="13"/>
      <c r="B44" s="12"/>
    </row>
    <row r="45" spans="1:2" x14ac:dyDescent="0.25">
      <c r="A45" s="13"/>
      <c r="B45" s="18"/>
    </row>
    <row r="46" spans="1:2" x14ac:dyDescent="0.25">
      <c r="A46" s="13"/>
      <c r="B46" s="18"/>
    </row>
    <row r="47" spans="1:2" x14ac:dyDescent="0.25">
      <c r="A47" s="13"/>
      <c r="B47" s="18"/>
    </row>
    <row r="48" spans="1:2" x14ac:dyDescent="0.25">
      <c r="A48" s="13"/>
      <c r="B48" s="18"/>
    </row>
    <row r="49" spans="1:2" x14ac:dyDescent="0.25">
      <c r="A49" s="13"/>
      <c r="B49" s="12"/>
    </row>
    <row r="50" spans="1:2" x14ac:dyDescent="0.25">
      <c r="A50" s="13"/>
      <c r="B50" s="12"/>
    </row>
    <row r="51" spans="1:2" x14ac:dyDescent="0.25">
      <c r="A51" s="13"/>
      <c r="B51" s="12"/>
    </row>
    <row r="52" spans="1:2" x14ac:dyDescent="0.25">
      <c r="A52" s="13"/>
      <c r="B52" s="12"/>
    </row>
    <row r="53" spans="1:2" x14ac:dyDescent="0.25">
      <c r="A53" s="13"/>
      <c r="B53" s="12"/>
    </row>
    <row r="54" spans="1:2" x14ac:dyDescent="0.25">
      <c r="A54" s="13"/>
      <c r="B54" s="12"/>
    </row>
    <row r="55" spans="1:2" x14ac:dyDescent="0.25">
      <c r="A55" s="13"/>
      <c r="B55" s="12"/>
    </row>
    <row r="56" spans="1:2" x14ac:dyDescent="0.25">
      <c r="A56" s="13"/>
      <c r="B56" s="12"/>
    </row>
  </sheetData>
  <sortState ref="E8:F18">
    <sortCondition ref="E8:E18"/>
  </sortState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3:A25"/>
  <sheetViews>
    <sheetView zoomScaleNormal="100" workbookViewId="0">
      <selection activeCell="A38" sqref="A38"/>
    </sheetView>
  </sheetViews>
  <sheetFormatPr defaultRowHeight="12.75" x14ac:dyDescent="0.2"/>
  <cols>
    <col min="1" max="16384" width="9.140625" style="59"/>
  </cols>
  <sheetData>
    <row r="23" spans="1:1" ht="23.25" x14ac:dyDescent="0.35">
      <c r="A23" s="58" t="s">
        <v>173</v>
      </c>
    </row>
    <row r="24" spans="1:1" ht="23.25" x14ac:dyDescent="0.35">
      <c r="A24" s="58" t="s">
        <v>58</v>
      </c>
    </row>
    <row r="25" spans="1:1" ht="20.25" x14ac:dyDescent="0.3">
      <c r="A25" s="60" t="s">
        <v>59</v>
      </c>
    </row>
  </sheetData>
  <pageMargins left="0.75" right="0.75" top="1" bottom="1" header="0.5" footer="0.5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workbookViewId="0">
      <selection activeCell="A2" sqref="A2"/>
    </sheetView>
  </sheetViews>
  <sheetFormatPr defaultRowHeight="12.75" x14ac:dyDescent="0.2"/>
  <cols>
    <col min="1" max="1" width="23.140625" style="141" customWidth="1"/>
    <col min="2" max="3" width="11" style="141" customWidth="1"/>
    <col min="4" max="4" width="1" style="141" customWidth="1"/>
    <col min="5" max="6" width="11" style="141" customWidth="1"/>
    <col min="7" max="7" width="1" style="141" customWidth="1"/>
    <col min="8" max="9" width="11" style="141" customWidth="1"/>
    <col min="10" max="225" width="9.140625" style="141"/>
    <col min="226" max="226" width="23.140625" style="141" customWidth="1"/>
    <col min="227" max="228" width="11" style="141" customWidth="1"/>
    <col min="229" max="229" width="1" style="141" customWidth="1"/>
    <col min="230" max="231" width="11" style="141" customWidth="1"/>
    <col min="232" max="232" width="1" style="141" customWidth="1"/>
    <col min="233" max="234" width="11" style="141" customWidth="1"/>
    <col min="235" max="481" width="9.140625" style="141"/>
    <col min="482" max="482" width="23.140625" style="141" customWidth="1"/>
    <col min="483" max="484" width="11" style="141" customWidth="1"/>
    <col min="485" max="485" width="1" style="141" customWidth="1"/>
    <col min="486" max="487" width="11" style="141" customWidth="1"/>
    <col min="488" max="488" width="1" style="141" customWidth="1"/>
    <col min="489" max="490" width="11" style="141" customWidth="1"/>
    <col min="491" max="737" width="9.140625" style="141"/>
    <col min="738" max="738" width="23.140625" style="141" customWidth="1"/>
    <col min="739" max="740" width="11" style="141" customWidth="1"/>
    <col min="741" max="741" width="1" style="141" customWidth="1"/>
    <col min="742" max="743" width="11" style="141" customWidth="1"/>
    <col min="744" max="744" width="1" style="141" customWidth="1"/>
    <col min="745" max="746" width="11" style="141" customWidth="1"/>
    <col min="747" max="993" width="9.140625" style="141"/>
    <col min="994" max="994" width="23.140625" style="141" customWidth="1"/>
    <col min="995" max="996" width="11" style="141" customWidth="1"/>
    <col min="997" max="997" width="1" style="141" customWidth="1"/>
    <col min="998" max="999" width="11" style="141" customWidth="1"/>
    <col min="1000" max="1000" width="1" style="141" customWidth="1"/>
    <col min="1001" max="1002" width="11" style="141" customWidth="1"/>
    <col min="1003" max="1249" width="9.140625" style="141"/>
    <col min="1250" max="1250" width="23.140625" style="141" customWidth="1"/>
    <col min="1251" max="1252" width="11" style="141" customWidth="1"/>
    <col min="1253" max="1253" width="1" style="141" customWidth="1"/>
    <col min="1254" max="1255" width="11" style="141" customWidth="1"/>
    <col min="1256" max="1256" width="1" style="141" customWidth="1"/>
    <col min="1257" max="1258" width="11" style="141" customWidth="1"/>
    <col min="1259" max="1505" width="9.140625" style="141"/>
    <col min="1506" max="1506" width="23.140625" style="141" customWidth="1"/>
    <col min="1507" max="1508" width="11" style="141" customWidth="1"/>
    <col min="1509" max="1509" width="1" style="141" customWidth="1"/>
    <col min="1510" max="1511" width="11" style="141" customWidth="1"/>
    <col min="1512" max="1512" width="1" style="141" customWidth="1"/>
    <col min="1513" max="1514" width="11" style="141" customWidth="1"/>
    <col min="1515" max="1761" width="9.140625" style="141"/>
    <col min="1762" max="1762" width="23.140625" style="141" customWidth="1"/>
    <col min="1763" max="1764" width="11" style="141" customWidth="1"/>
    <col min="1765" max="1765" width="1" style="141" customWidth="1"/>
    <col min="1766" max="1767" width="11" style="141" customWidth="1"/>
    <col min="1768" max="1768" width="1" style="141" customWidth="1"/>
    <col min="1769" max="1770" width="11" style="141" customWidth="1"/>
    <col min="1771" max="2017" width="9.140625" style="141"/>
    <col min="2018" max="2018" width="23.140625" style="141" customWidth="1"/>
    <col min="2019" max="2020" width="11" style="141" customWidth="1"/>
    <col min="2021" max="2021" width="1" style="141" customWidth="1"/>
    <col min="2022" max="2023" width="11" style="141" customWidth="1"/>
    <col min="2024" max="2024" width="1" style="141" customWidth="1"/>
    <col min="2025" max="2026" width="11" style="141" customWidth="1"/>
    <col min="2027" max="2273" width="9.140625" style="141"/>
    <col min="2274" max="2274" width="23.140625" style="141" customWidth="1"/>
    <col min="2275" max="2276" width="11" style="141" customWidth="1"/>
    <col min="2277" max="2277" width="1" style="141" customWidth="1"/>
    <col min="2278" max="2279" width="11" style="141" customWidth="1"/>
    <col min="2280" max="2280" width="1" style="141" customWidth="1"/>
    <col min="2281" max="2282" width="11" style="141" customWidth="1"/>
    <col min="2283" max="2529" width="9.140625" style="141"/>
    <col min="2530" max="2530" width="23.140625" style="141" customWidth="1"/>
    <col min="2531" max="2532" width="11" style="141" customWidth="1"/>
    <col min="2533" max="2533" width="1" style="141" customWidth="1"/>
    <col min="2534" max="2535" width="11" style="141" customWidth="1"/>
    <col min="2536" max="2536" width="1" style="141" customWidth="1"/>
    <col min="2537" max="2538" width="11" style="141" customWidth="1"/>
    <col min="2539" max="2785" width="9.140625" style="141"/>
    <col min="2786" max="2786" width="23.140625" style="141" customWidth="1"/>
    <col min="2787" max="2788" width="11" style="141" customWidth="1"/>
    <col min="2789" max="2789" width="1" style="141" customWidth="1"/>
    <col min="2790" max="2791" width="11" style="141" customWidth="1"/>
    <col min="2792" max="2792" width="1" style="141" customWidth="1"/>
    <col min="2793" max="2794" width="11" style="141" customWidth="1"/>
    <col min="2795" max="3041" width="9.140625" style="141"/>
    <col min="3042" max="3042" width="23.140625" style="141" customWidth="1"/>
    <col min="3043" max="3044" width="11" style="141" customWidth="1"/>
    <col min="3045" max="3045" width="1" style="141" customWidth="1"/>
    <col min="3046" max="3047" width="11" style="141" customWidth="1"/>
    <col min="3048" max="3048" width="1" style="141" customWidth="1"/>
    <col min="3049" max="3050" width="11" style="141" customWidth="1"/>
    <col min="3051" max="3297" width="9.140625" style="141"/>
    <col min="3298" max="3298" width="23.140625" style="141" customWidth="1"/>
    <col min="3299" max="3300" width="11" style="141" customWidth="1"/>
    <col min="3301" max="3301" width="1" style="141" customWidth="1"/>
    <col min="3302" max="3303" width="11" style="141" customWidth="1"/>
    <col min="3304" max="3304" width="1" style="141" customWidth="1"/>
    <col min="3305" max="3306" width="11" style="141" customWidth="1"/>
    <col min="3307" max="3553" width="9.140625" style="141"/>
    <col min="3554" max="3554" width="23.140625" style="141" customWidth="1"/>
    <col min="3555" max="3556" width="11" style="141" customWidth="1"/>
    <col min="3557" max="3557" width="1" style="141" customWidth="1"/>
    <col min="3558" max="3559" width="11" style="141" customWidth="1"/>
    <col min="3560" max="3560" width="1" style="141" customWidth="1"/>
    <col min="3561" max="3562" width="11" style="141" customWidth="1"/>
    <col min="3563" max="3809" width="9.140625" style="141"/>
    <col min="3810" max="3810" width="23.140625" style="141" customWidth="1"/>
    <col min="3811" max="3812" width="11" style="141" customWidth="1"/>
    <col min="3813" max="3813" width="1" style="141" customWidth="1"/>
    <col min="3814" max="3815" width="11" style="141" customWidth="1"/>
    <col min="3816" max="3816" width="1" style="141" customWidth="1"/>
    <col min="3817" max="3818" width="11" style="141" customWidth="1"/>
    <col min="3819" max="4065" width="9.140625" style="141"/>
    <col min="4066" max="4066" width="23.140625" style="141" customWidth="1"/>
    <col min="4067" max="4068" width="11" style="141" customWidth="1"/>
    <col min="4069" max="4069" width="1" style="141" customWidth="1"/>
    <col min="4070" max="4071" width="11" style="141" customWidth="1"/>
    <col min="4072" max="4072" width="1" style="141" customWidth="1"/>
    <col min="4073" max="4074" width="11" style="141" customWidth="1"/>
    <col min="4075" max="4321" width="9.140625" style="141"/>
    <col min="4322" max="4322" width="23.140625" style="141" customWidth="1"/>
    <col min="4323" max="4324" width="11" style="141" customWidth="1"/>
    <col min="4325" max="4325" width="1" style="141" customWidth="1"/>
    <col min="4326" max="4327" width="11" style="141" customWidth="1"/>
    <col min="4328" max="4328" width="1" style="141" customWidth="1"/>
    <col min="4329" max="4330" width="11" style="141" customWidth="1"/>
    <col min="4331" max="4577" width="9.140625" style="141"/>
    <col min="4578" max="4578" width="23.140625" style="141" customWidth="1"/>
    <col min="4579" max="4580" width="11" style="141" customWidth="1"/>
    <col min="4581" max="4581" width="1" style="141" customWidth="1"/>
    <col min="4582" max="4583" width="11" style="141" customWidth="1"/>
    <col min="4584" max="4584" width="1" style="141" customWidth="1"/>
    <col min="4585" max="4586" width="11" style="141" customWidth="1"/>
    <col min="4587" max="4833" width="9.140625" style="141"/>
    <col min="4834" max="4834" width="23.140625" style="141" customWidth="1"/>
    <col min="4835" max="4836" width="11" style="141" customWidth="1"/>
    <col min="4837" max="4837" width="1" style="141" customWidth="1"/>
    <col min="4838" max="4839" width="11" style="141" customWidth="1"/>
    <col min="4840" max="4840" width="1" style="141" customWidth="1"/>
    <col min="4841" max="4842" width="11" style="141" customWidth="1"/>
    <col min="4843" max="5089" width="9.140625" style="141"/>
    <col min="5090" max="5090" width="23.140625" style="141" customWidth="1"/>
    <col min="5091" max="5092" width="11" style="141" customWidth="1"/>
    <col min="5093" max="5093" width="1" style="141" customWidth="1"/>
    <col min="5094" max="5095" width="11" style="141" customWidth="1"/>
    <col min="5096" max="5096" width="1" style="141" customWidth="1"/>
    <col min="5097" max="5098" width="11" style="141" customWidth="1"/>
    <col min="5099" max="5345" width="9.140625" style="141"/>
    <col min="5346" max="5346" width="23.140625" style="141" customWidth="1"/>
    <col min="5347" max="5348" width="11" style="141" customWidth="1"/>
    <col min="5349" max="5349" width="1" style="141" customWidth="1"/>
    <col min="5350" max="5351" width="11" style="141" customWidth="1"/>
    <col min="5352" max="5352" width="1" style="141" customWidth="1"/>
    <col min="5353" max="5354" width="11" style="141" customWidth="1"/>
    <col min="5355" max="5601" width="9.140625" style="141"/>
    <col min="5602" max="5602" width="23.140625" style="141" customWidth="1"/>
    <col min="5603" max="5604" width="11" style="141" customWidth="1"/>
    <col min="5605" max="5605" width="1" style="141" customWidth="1"/>
    <col min="5606" max="5607" width="11" style="141" customWidth="1"/>
    <col min="5608" max="5608" width="1" style="141" customWidth="1"/>
    <col min="5609" max="5610" width="11" style="141" customWidth="1"/>
    <col min="5611" max="5857" width="9.140625" style="141"/>
    <col min="5858" max="5858" width="23.140625" style="141" customWidth="1"/>
    <col min="5859" max="5860" width="11" style="141" customWidth="1"/>
    <col min="5861" max="5861" width="1" style="141" customWidth="1"/>
    <col min="5862" max="5863" width="11" style="141" customWidth="1"/>
    <col min="5864" max="5864" width="1" style="141" customWidth="1"/>
    <col min="5865" max="5866" width="11" style="141" customWidth="1"/>
    <col min="5867" max="6113" width="9.140625" style="141"/>
    <col min="6114" max="6114" width="23.140625" style="141" customWidth="1"/>
    <col min="6115" max="6116" width="11" style="141" customWidth="1"/>
    <col min="6117" max="6117" width="1" style="141" customWidth="1"/>
    <col min="6118" max="6119" width="11" style="141" customWidth="1"/>
    <col min="6120" max="6120" width="1" style="141" customWidth="1"/>
    <col min="6121" max="6122" width="11" style="141" customWidth="1"/>
    <col min="6123" max="6369" width="9.140625" style="141"/>
    <col min="6370" max="6370" width="23.140625" style="141" customWidth="1"/>
    <col min="6371" max="6372" width="11" style="141" customWidth="1"/>
    <col min="6373" max="6373" width="1" style="141" customWidth="1"/>
    <col min="6374" max="6375" width="11" style="141" customWidth="1"/>
    <col min="6376" max="6376" width="1" style="141" customWidth="1"/>
    <col min="6377" max="6378" width="11" style="141" customWidth="1"/>
    <col min="6379" max="6625" width="9.140625" style="141"/>
    <col min="6626" max="6626" width="23.140625" style="141" customWidth="1"/>
    <col min="6627" max="6628" width="11" style="141" customWidth="1"/>
    <col min="6629" max="6629" width="1" style="141" customWidth="1"/>
    <col min="6630" max="6631" width="11" style="141" customWidth="1"/>
    <col min="6632" max="6632" width="1" style="141" customWidth="1"/>
    <col min="6633" max="6634" width="11" style="141" customWidth="1"/>
    <col min="6635" max="6881" width="9.140625" style="141"/>
    <col min="6882" max="6882" width="23.140625" style="141" customWidth="1"/>
    <col min="6883" max="6884" width="11" style="141" customWidth="1"/>
    <col min="6885" max="6885" width="1" style="141" customWidth="1"/>
    <col min="6886" max="6887" width="11" style="141" customWidth="1"/>
    <col min="6888" max="6888" width="1" style="141" customWidth="1"/>
    <col min="6889" max="6890" width="11" style="141" customWidth="1"/>
    <col min="6891" max="7137" width="9.140625" style="141"/>
    <col min="7138" max="7138" width="23.140625" style="141" customWidth="1"/>
    <col min="7139" max="7140" width="11" style="141" customWidth="1"/>
    <col min="7141" max="7141" width="1" style="141" customWidth="1"/>
    <col min="7142" max="7143" width="11" style="141" customWidth="1"/>
    <col min="7144" max="7144" width="1" style="141" customWidth="1"/>
    <col min="7145" max="7146" width="11" style="141" customWidth="1"/>
    <col min="7147" max="7393" width="9.140625" style="141"/>
    <col min="7394" max="7394" width="23.140625" style="141" customWidth="1"/>
    <col min="7395" max="7396" width="11" style="141" customWidth="1"/>
    <col min="7397" max="7397" width="1" style="141" customWidth="1"/>
    <col min="7398" max="7399" width="11" style="141" customWidth="1"/>
    <col min="7400" max="7400" width="1" style="141" customWidth="1"/>
    <col min="7401" max="7402" width="11" style="141" customWidth="1"/>
    <col min="7403" max="7649" width="9.140625" style="141"/>
    <col min="7650" max="7650" width="23.140625" style="141" customWidth="1"/>
    <col min="7651" max="7652" width="11" style="141" customWidth="1"/>
    <col min="7653" max="7653" width="1" style="141" customWidth="1"/>
    <col min="7654" max="7655" width="11" style="141" customWidth="1"/>
    <col min="7656" max="7656" width="1" style="141" customWidth="1"/>
    <col min="7657" max="7658" width="11" style="141" customWidth="1"/>
    <col min="7659" max="7905" width="9.140625" style="141"/>
    <col min="7906" max="7906" width="23.140625" style="141" customWidth="1"/>
    <col min="7907" max="7908" width="11" style="141" customWidth="1"/>
    <col min="7909" max="7909" width="1" style="141" customWidth="1"/>
    <col min="7910" max="7911" width="11" style="141" customWidth="1"/>
    <col min="7912" max="7912" width="1" style="141" customWidth="1"/>
    <col min="7913" max="7914" width="11" style="141" customWidth="1"/>
    <col min="7915" max="8161" width="9.140625" style="141"/>
    <col min="8162" max="8162" width="23.140625" style="141" customWidth="1"/>
    <col min="8163" max="8164" width="11" style="141" customWidth="1"/>
    <col min="8165" max="8165" width="1" style="141" customWidth="1"/>
    <col min="8166" max="8167" width="11" style="141" customWidth="1"/>
    <col min="8168" max="8168" width="1" style="141" customWidth="1"/>
    <col min="8169" max="8170" width="11" style="141" customWidth="1"/>
    <col min="8171" max="8417" width="9.140625" style="141"/>
    <col min="8418" max="8418" width="23.140625" style="141" customWidth="1"/>
    <col min="8419" max="8420" width="11" style="141" customWidth="1"/>
    <col min="8421" max="8421" width="1" style="141" customWidth="1"/>
    <col min="8422" max="8423" width="11" style="141" customWidth="1"/>
    <col min="8424" max="8424" width="1" style="141" customWidth="1"/>
    <col min="8425" max="8426" width="11" style="141" customWidth="1"/>
    <col min="8427" max="8673" width="9.140625" style="141"/>
    <col min="8674" max="8674" width="23.140625" style="141" customWidth="1"/>
    <col min="8675" max="8676" width="11" style="141" customWidth="1"/>
    <col min="8677" max="8677" width="1" style="141" customWidth="1"/>
    <col min="8678" max="8679" width="11" style="141" customWidth="1"/>
    <col min="8680" max="8680" width="1" style="141" customWidth="1"/>
    <col min="8681" max="8682" width="11" style="141" customWidth="1"/>
    <col min="8683" max="8929" width="9.140625" style="141"/>
    <col min="8930" max="8930" width="23.140625" style="141" customWidth="1"/>
    <col min="8931" max="8932" width="11" style="141" customWidth="1"/>
    <col min="8933" max="8933" width="1" style="141" customWidth="1"/>
    <col min="8934" max="8935" width="11" style="141" customWidth="1"/>
    <col min="8936" max="8936" width="1" style="141" customWidth="1"/>
    <col min="8937" max="8938" width="11" style="141" customWidth="1"/>
    <col min="8939" max="9185" width="9.140625" style="141"/>
    <col min="9186" max="9186" width="23.140625" style="141" customWidth="1"/>
    <col min="9187" max="9188" width="11" style="141" customWidth="1"/>
    <col min="9189" max="9189" width="1" style="141" customWidth="1"/>
    <col min="9190" max="9191" width="11" style="141" customWidth="1"/>
    <col min="9192" max="9192" width="1" style="141" customWidth="1"/>
    <col min="9193" max="9194" width="11" style="141" customWidth="1"/>
    <col min="9195" max="9441" width="9.140625" style="141"/>
    <col min="9442" max="9442" width="23.140625" style="141" customWidth="1"/>
    <col min="9443" max="9444" width="11" style="141" customWidth="1"/>
    <col min="9445" max="9445" width="1" style="141" customWidth="1"/>
    <col min="9446" max="9447" width="11" style="141" customWidth="1"/>
    <col min="9448" max="9448" width="1" style="141" customWidth="1"/>
    <col min="9449" max="9450" width="11" style="141" customWidth="1"/>
    <col min="9451" max="9697" width="9.140625" style="141"/>
    <col min="9698" max="9698" width="23.140625" style="141" customWidth="1"/>
    <col min="9699" max="9700" width="11" style="141" customWidth="1"/>
    <col min="9701" max="9701" width="1" style="141" customWidth="1"/>
    <col min="9702" max="9703" width="11" style="141" customWidth="1"/>
    <col min="9704" max="9704" width="1" style="141" customWidth="1"/>
    <col min="9705" max="9706" width="11" style="141" customWidth="1"/>
    <col min="9707" max="9953" width="9.140625" style="141"/>
    <col min="9954" max="9954" width="23.140625" style="141" customWidth="1"/>
    <col min="9955" max="9956" width="11" style="141" customWidth="1"/>
    <col min="9957" max="9957" width="1" style="141" customWidth="1"/>
    <col min="9958" max="9959" width="11" style="141" customWidth="1"/>
    <col min="9960" max="9960" width="1" style="141" customWidth="1"/>
    <col min="9961" max="9962" width="11" style="141" customWidth="1"/>
    <col min="9963" max="10209" width="9.140625" style="141"/>
    <col min="10210" max="10210" width="23.140625" style="141" customWidth="1"/>
    <col min="10211" max="10212" width="11" style="141" customWidth="1"/>
    <col min="10213" max="10213" width="1" style="141" customWidth="1"/>
    <col min="10214" max="10215" width="11" style="141" customWidth="1"/>
    <col min="10216" max="10216" width="1" style="141" customWidth="1"/>
    <col min="10217" max="10218" width="11" style="141" customWidth="1"/>
    <col min="10219" max="10465" width="9.140625" style="141"/>
    <col min="10466" max="10466" width="23.140625" style="141" customWidth="1"/>
    <col min="10467" max="10468" width="11" style="141" customWidth="1"/>
    <col min="10469" max="10469" width="1" style="141" customWidth="1"/>
    <col min="10470" max="10471" width="11" style="141" customWidth="1"/>
    <col min="10472" max="10472" width="1" style="141" customWidth="1"/>
    <col min="10473" max="10474" width="11" style="141" customWidth="1"/>
    <col min="10475" max="10721" width="9.140625" style="141"/>
    <col min="10722" max="10722" width="23.140625" style="141" customWidth="1"/>
    <col min="10723" max="10724" width="11" style="141" customWidth="1"/>
    <col min="10725" max="10725" width="1" style="141" customWidth="1"/>
    <col min="10726" max="10727" width="11" style="141" customWidth="1"/>
    <col min="10728" max="10728" width="1" style="141" customWidth="1"/>
    <col min="10729" max="10730" width="11" style="141" customWidth="1"/>
    <col min="10731" max="10977" width="9.140625" style="141"/>
    <col min="10978" max="10978" width="23.140625" style="141" customWidth="1"/>
    <col min="10979" max="10980" width="11" style="141" customWidth="1"/>
    <col min="10981" max="10981" width="1" style="141" customWidth="1"/>
    <col min="10982" max="10983" width="11" style="141" customWidth="1"/>
    <col min="10984" max="10984" width="1" style="141" customWidth="1"/>
    <col min="10985" max="10986" width="11" style="141" customWidth="1"/>
    <col min="10987" max="11233" width="9.140625" style="141"/>
    <col min="11234" max="11234" width="23.140625" style="141" customWidth="1"/>
    <col min="11235" max="11236" width="11" style="141" customWidth="1"/>
    <col min="11237" max="11237" width="1" style="141" customWidth="1"/>
    <col min="11238" max="11239" width="11" style="141" customWidth="1"/>
    <col min="11240" max="11240" width="1" style="141" customWidth="1"/>
    <col min="11241" max="11242" width="11" style="141" customWidth="1"/>
    <col min="11243" max="11489" width="9.140625" style="141"/>
    <col min="11490" max="11490" width="23.140625" style="141" customWidth="1"/>
    <col min="11491" max="11492" width="11" style="141" customWidth="1"/>
    <col min="11493" max="11493" width="1" style="141" customWidth="1"/>
    <col min="11494" max="11495" width="11" style="141" customWidth="1"/>
    <col min="11496" max="11496" width="1" style="141" customWidth="1"/>
    <col min="11497" max="11498" width="11" style="141" customWidth="1"/>
    <col min="11499" max="11745" width="9.140625" style="141"/>
    <col min="11746" max="11746" width="23.140625" style="141" customWidth="1"/>
    <col min="11747" max="11748" width="11" style="141" customWidth="1"/>
    <col min="11749" max="11749" width="1" style="141" customWidth="1"/>
    <col min="11750" max="11751" width="11" style="141" customWidth="1"/>
    <col min="11752" max="11752" width="1" style="141" customWidth="1"/>
    <col min="11753" max="11754" width="11" style="141" customWidth="1"/>
    <col min="11755" max="12001" width="9.140625" style="141"/>
    <col min="12002" max="12002" width="23.140625" style="141" customWidth="1"/>
    <col min="12003" max="12004" width="11" style="141" customWidth="1"/>
    <col min="12005" max="12005" width="1" style="141" customWidth="1"/>
    <col min="12006" max="12007" width="11" style="141" customWidth="1"/>
    <col min="12008" max="12008" width="1" style="141" customWidth="1"/>
    <col min="12009" max="12010" width="11" style="141" customWidth="1"/>
    <col min="12011" max="12257" width="9.140625" style="141"/>
    <col min="12258" max="12258" width="23.140625" style="141" customWidth="1"/>
    <col min="12259" max="12260" width="11" style="141" customWidth="1"/>
    <col min="12261" max="12261" width="1" style="141" customWidth="1"/>
    <col min="12262" max="12263" width="11" style="141" customWidth="1"/>
    <col min="12264" max="12264" width="1" style="141" customWidth="1"/>
    <col min="12265" max="12266" width="11" style="141" customWidth="1"/>
    <col min="12267" max="12513" width="9.140625" style="141"/>
    <col min="12514" max="12514" width="23.140625" style="141" customWidth="1"/>
    <col min="12515" max="12516" width="11" style="141" customWidth="1"/>
    <col min="12517" max="12517" width="1" style="141" customWidth="1"/>
    <col min="12518" max="12519" width="11" style="141" customWidth="1"/>
    <col min="12520" max="12520" width="1" style="141" customWidth="1"/>
    <col min="12521" max="12522" width="11" style="141" customWidth="1"/>
    <col min="12523" max="12769" width="9.140625" style="141"/>
    <col min="12770" max="12770" width="23.140625" style="141" customWidth="1"/>
    <col min="12771" max="12772" width="11" style="141" customWidth="1"/>
    <col min="12773" max="12773" width="1" style="141" customWidth="1"/>
    <col min="12774" max="12775" width="11" style="141" customWidth="1"/>
    <col min="12776" max="12776" width="1" style="141" customWidth="1"/>
    <col min="12777" max="12778" width="11" style="141" customWidth="1"/>
    <col min="12779" max="13025" width="9.140625" style="141"/>
    <col min="13026" max="13026" width="23.140625" style="141" customWidth="1"/>
    <col min="13027" max="13028" width="11" style="141" customWidth="1"/>
    <col min="13029" max="13029" width="1" style="141" customWidth="1"/>
    <col min="13030" max="13031" width="11" style="141" customWidth="1"/>
    <col min="13032" max="13032" width="1" style="141" customWidth="1"/>
    <col min="13033" max="13034" width="11" style="141" customWidth="1"/>
    <col min="13035" max="13281" width="9.140625" style="141"/>
    <col min="13282" max="13282" width="23.140625" style="141" customWidth="1"/>
    <col min="13283" max="13284" width="11" style="141" customWidth="1"/>
    <col min="13285" max="13285" width="1" style="141" customWidth="1"/>
    <col min="13286" max="13287" width="11" style="141" customWidth="1"/>
    <col min="13288" max="13288" width="1" style="141" customWidth="1"/>
    <col min="13289" max="13290" width="11" style="141" customWidth="1"/>
    <col min="13291" max="13537" width="9.140625" style="141"/>
    <col min="13538" max="13538" width="23.140625" style="141" customWidth="1"/>
    <col min="13539" max="13540" width="11" style="141" customWidth="1"/>
    <col min="13541" max="13541" width="1" style="141" customWidth="1"/>
    <col min="13542" max="13543" width="11" style="141" customWidth="1"/>
    <col min="13544" max="13544" width="1" style="141" customWidth="1"/>
    <col min="13545" max="13546" width="11" style="141" customWidth="1"/>
    <col min="13547" max="13793" width="9.140625" style="141"/>
    <col min="13794" max="13794" width="23.140625" style="141" customWidth="1"/>
    <col min="13795" max="13796" width="11" style="141" customWidth="1"/>
    <col min="13797" max="13797" width="1" style="141" customWidth="1"/>
    <col min="13798" max="13799" width="11" style="141" customWidth="1"/>
    <col min="13800" max="13800" width="1" style="141" customWidth="1"/>
    <col min="13801" max="13802" width="11" style="141" customWidth="1"/>
    <col min="13803" max="14049" width="9.140625" style="141"/>
    <col min="14050" max="14050" width="23.140625" style="141" customWidth="1"/>
    <col min="14051" max="14052" width="11" style="141" customWidth="1"/>
    <col min="14053" max="14053" width="1" style="141" customWidth="1"/>
    <col min="14054" max="14055" width="11" style="141" customWidth="1"/>
    <col min="14056" max="14056" width="1" style="141" customWidth="1"/>
    <col min="14057" max="14058" width="11" style="141" customWidth="1"/>
    <col min="14059" max="14305" width="9.140625" style="141"/>
    <col min="14306" max="14306" width="23.140625" style="141" customWidth="1"/>
    <col min="14307" max="14308" width="11" style="141" customWidth="1"/>
    <col min="14309" max="14309" width="1" style="141" customWidth="1"/>
    <col min="14310" max="14311" width="11" style="141" customWidth="1"/>
    <col min="14312" max="14312" width="1" style="141" customWidth="1"/>
    <col min="14313" max="14314" width="11" style="141" customWidth="1"/>
    <col min="14315" max="14561" width="9.140625" style="141"/>
    <col min="14562" max="14562" width="23.140625" style="141" customWidth="1"/>
    <col min="14563" max="14564" width="11" style="141" customWidth="1"/>
    <col min="14565" max="14565" width="1" style="141" customWidth="1"/>
    <col min="14566" max="14567" width="11" style="141" customWidth="1"/>
    <col min="14568" max="14568" width="1" style="141" customWidth="1"/>
    <col min="14569" max="14570" width="11" style="141" customWidth="1"/>
    <col min="14571" max="14817" width="9.140625" style="141"/>
    <col min="14818" max="14818" width="23.140625" style="141" customWidth="1"/>
    <col min="14819" max="14820" width="11" style="141" customWidth="1"/>
    <col min="14821" max="14821" width="1" style="141" customWidth="1"/>
    <col min="14822" max="14823" width="11" style="141" customWidth="1"/>
    <col min="14824" max="14824" width="1" style="141" customWidth="1"/>
    <col min="14825" max="14826" width="11" style="141" customWidth="1"/>
    <col min="14827" max="15073" width="9.140625" style="141"/>
    <col min="15074" max="15074" width="23.140625" style="141" customWidth="1"/>
    <col min="15075" max="15076" width="11" style="141" customWidth="1"/>
    <col min="15077" max="15077" width="1" style="141" customWidth="1"/>
    <col min="15078" max="15079" width="11" style="141" customWidth="1"/>
    <col min="15080" max="15080" width="1" style="141" customWidth="1"/>
    <col min="15081" max="15082" width="11" style="141" customWidth="1"/>
    <col min="15083" max="15329" width="9.140625" style="141"/>
    <col min="15330" max="15330" width="23.140625" style="141" customWidth="1"/>
    <col min="15331" max="15332" width="11" style="141" customWidth="1"/>
    <col min="15333" max="15333" width="1" style="141" customWidth="1"/>
    <col min="15334" max="15335" width="11" style="141" customWidth="1"/>
    <col min="15336" max="15336" width="1" style="141" customWidth="1"/>
    <col min="15337" max="15338" width="11" style="141" customWidth="1"/>
    <col min="15339" max="15585" width="9.140625" style="141"/>
    <col min="15586" max="15586" width="23.140625" style="141" customWidth="1"/>
    <col min="15587" max="15588" width="11" style="141" customWidth="1"/>
    <col min="15589" max="15589" width="1" style="141" customWidth="1"/>
    <col min="15590" max="15591" width="11" style="141" customWidth="1"/>
    <col min="15592" max="15592" width="1" style="141" customWidth="1"/>
    <col min="15593" max="15594" width="11" style="141" customWidth="1"/>
    <col min="15595" max="15841" width="9.140625" style="141"/>
    <col min="15842" max="15842" width="23.140625" style="141" customWidth="1"/>
    <col min="15843" max="15844" width="11" style="141" customWidth="1"/>
    <col min="15845" max="15845" width="1" style="141" customWidth="1"/>
    <col min="15846" max="15847" width="11" style="141" customWidth="1"/>
    <col min="15848" max="15848" width="1" style="141" customWidth="1"/>
    <col min="15849" max="15850" width="11" style="141" customWidth="1"/>
    <col min="15851" max="16097" width="9.140625" style="141"/>
    <col min="16098" max="16098" width="23.140625" style="141" customWidth="1"/>
    <col min="16099" max="16100" width="11" style="141" customWidth="1"/>
    <col min="16101" max="16101" width="1" style="141" customWidth="1"/>
    <col min="16102" max="16103" width="11" style="141" customWidth="1"/>
    <col min="16104" max="16104" width="1" style="141" customWidth="1"/>
    <col min="16105" max="16106" width="11" style="141" customWidth="1"/>
    <col min="16107" max="16384" width="9.140625" style="141"/>
  </cols>
  <sheetData>
    <row r="1" spans="1:9" x14ac:dyDescent="0.2">
      <c r="A1" s="139" t="s">
        <v>212</v>
      </c>
      <c r="B1" s="139"/>
      <c r="C1" s="139"/>
      <c r="D1" s="139"/>
      <c r="E1" s="139"/>
      <c r="F1" s="139"/>
      <c r="G1" s="139"/>
      <c r="H1" s="139"/>
      <c r="I1" s="140"/>
    </row>
    <row r="2" spans="1:9" x14ac:dyDescent="0.2">
      <c r="A2" s="139" t="s">
        <v>196</v>
      </c>
      <c r="B2" s="139"/>
      <c r="C2" s="139"/>
      <c r="D2" s="139"/>
      <c r="E2" s="139"/>
      <c r="F2" s="139"/>
      <c r="G2" s="139"/>
      <c r="H2" s="139"/>
      <c r="I2" s="140"/>
    </row>
    <row r="3" spans="1:9" x14ac:dyDescent="0.2">
      <c r="A3" s="139"/>
      <c r="B3" s="139"/>
      <c r="C3" s="139"/>
      <c r="D3" s="139"/>
      <c r="E3" s="139"/>
      <c r="F3" s="139"/>
      <c r="G3" s="139"/>
      <c r="H3" s="139"/>
      <c r="I3" s="140"/>
    </row>
    <row r="4" spans="1:9" ht="12.75" customHeight="1" x14ac:dyDescent="0.2">
      <c r="A4" s="142"/>
      <c r="B4" s="167">
        <v>2013</v>
      </c>
      <c r="C4" s="167"/>
      <c r="D4" s="142"/>
      <c r="E4" s="167">
        <v>2014</v>
      </c>
      <c r="F4" s="167"/>
      <c r="G4" s="142"/>
      <c r="H4" s="167">
        <v>2015</v>
      </c>
      <c r="I4" s="167"/>
    </row>
    <row r="5" spans="1:9" ht="24" x14ac:dyDescent="0.2">
      <c r="A5" s="143" t="s">
        <v>197</v>
      </c>
      <c r="B5" s="144" t="s">
        <v>1</v>
      </c>
      <c r="C5" s="145" t="s">
        <v>198</v>
      </c>
      <c r="D5" s="146"/>
      <c r="E5" s="144" t="s">
        <v>1</v>
      </c>
      <c r="F5" s="145" t="s">
        <v>198</v>
      </c>
      <c r="G5" s="143"/>
      <c r="H5" s="144" t="s">
        <v>1</v>
      </c>
      <c r="I5" s="145" t="s">
        <v>198</v>
      </c>
    </row>
    <row r="6" spans="1:9" x14ac:dyDescent="0.2">
      <c r="A6" s="147"/>
      <c r="B6" s="147"/>
      <c r="C6" s="147"/>
      <c r="D6" s="147"/>
      <c r="E6" s="147"/>
      <c r="F6" s="147"/>
      <c r="G6" s="147"/>
      <c r="H6" s="147"/>
      <c r="I6" s="147"/>
    </row>
    <row r="7" spans="1:9" x14ac:dyDescent="0.2">
      <c r="A7" s="148" t="s">
        <v>16</v>
      </c>
      <c r="B7" s="147">
        <v>102</v>
      </c>
      <c r="C7" s="149">
        <v>42</v>
      </c>
      <c r="D7" s="148"/>
      <c r="E7" s="147">
        <v>82</v>
      </c>
      <c r="F7" s="149">
        <v>27</v>
      </c>
      <c r="G7" s="148"/>
      <c r="H7" s="147">
        <v>79</v>
      </c>
      <c r="I7" s="149">
        <v>27</v>
      </c>
    </row>
    <row r="8" spans="1:9" x14ac:dyDescent="0.2">
      <c r="A8" s="148" t="s">
        <v>17</v>
      </c>
      <c r="B8" s="147">
        <v>74</v>
      </c>
      <c r="C8" s="149">
        <v>26</v>
      </c>
      <c r="D8" s="148"/>
      <c r="E8" s="147">
        <v>83</v>
      </c>
      <c r="F8" s="149">
        <v>27</v>
      </c>
      <c r="G8" s="148"/>
      <c r="H8" s="147">
        <v>80</v>
      </c>
      <c r="I8" s="149">
        <v>31</v>
      </c>
    </row>
    <row r="9" spans="1:9" x14ac:dyDescent="0.2">
      <c r="A9" s="148" t="s">
        <v>20</v>
      </c>
      <c r="B9" s="147">
        <v>99</v>
      </c>
      <c r="C9" s="149">
        <v>0</v>
      </c>
      <c r="D9" s="148"/>
      <c r="E9" s="147">
        <v>103</v>
      </c>
      <c r="F9" s="149">
        <v>0</v>
      </c>
      <c r="G9" s="148"/>
      <c r="H9" s="147">
        <v>121</v>
      </c>
      <c r="I9" s="149">
        <v>16</v>
      </c>
    </row>
    <row r="10" spans="1:9" x14ac:dyDescent="0.2">
      <c r="A10" s="148" t="s">
        <v>23</v>
      </c>
      <c r="B10" s="147">
        <v>3</v>
      </c>
      <c r="C10" s="149">
        <v>0</v>
      </c>
      <c r="D10" s="148"/>
      <c r="E10" s="147">
        <v>3</v>
      </c>
      <c r="F10" s="149">
        <v>0</v>
      </c>
      <c r="G10" s="148"/>
      <c r="H10" s="147">
        <v>2</v>
      </c>
      <c r="I10" s="149">
        <v>0</v>
      </c>
    </row>
    <row r="11" spans="1:9" x14ac:dyDescent="0.2">
      <c r="A11" s="148" t="s">
        <v>26</v>
      </c>
      <c r="B11" s="147">
        <v>12</v>
      </c>
      <c r="C11" s="149">
        <v>2</v>
      </c>
      <c r="D11" s="148"/>
      <c r="E11" s="147">
        <v>12</v>
      </c>
      <c r="F11" s="149">
        <v>3</v>
      </c>
      <c r="G11" s="148"/>
      <c r="H11" s="147">
        <v>1</v>
      </c>
      <c r="I11" s="149">
        <v>0</v>
      </c>
    </row>
    <row r="12" spans="1:9" x14ac:dyDescent="0.2">
      <c r="A12" s="148" t="s">
        <v>31</v>
      </c>
      <c r="B12" s="147">
        <v>144</v>
      </c>
      <c r="C12" s="149">
        <v>53</v>
      </c>
      <c r="D12" s="148"/>
      <c r="E12" s="147">
        <v>192</v>
      </c>
      <c r="F12" s="149">
        <v>69</v>
      </c>
      <c r="G12" s="148"/>
      <c r="H12" s="147">
        <v>184</v>
      </c>
      <c r="I12" s="149">
        <v>54</v>
      </c>
    </row>
    <row r="13" spans="1:9" x14ac:dyDescent="0.2">
      <c r="A13" s="148" t="s">
        <v>200</v>
      </c>
      <c r="B13" s="147">
        <v>27</v>
      </c>
      <c r="C13" s="149">
        <v>11</v>
      </c>
      <c r="D13" s="148"/>
      <c r="E13" s="147">
        <v>28</v>
      </c>
      <c r="F13" s="149">
        <v>5</v>
      </c>
      <c r="G13" s="148"/>
      <c r="H13" s="147">
        <v>45</v>
      </c>
      <c r="I13" s="149">
        <v>7</v>
      </c>
    </row>
    <row r="14" spans="1:9" x14ac:dyDescent="0.2">
      <c r="A14" s="148" t="s">
        <v>201</v>
      </c>
      <c r="B14" s="147">
        <v>21</v>
      </c>
      <c r="C14" s="149">
        <v>4</v>
      </c>
      <c r="D14" s="148"/>
      <c r="E14" s="147">
        <v>22</v>
      </c>
      <c r="F14" s="149">
        <v>3</v>
      </c>
      <c r="G14" s="148"/>
      <c r="H14" s="147">
        <v>24</v>
      </c>
      <c r="I14" s="149">
        <v>4</v>
      </c>
    </row>
    <row r="15" spans="1:9" x14ac:dyDescent="0.2">
      <c r="A15" s="148" t="s">
        <v>34</v>
      </c>
      <c r="B15" s="147">
        <v>11</v>
      </c>
      <c r="C15" s="149">
        <v>3</v>
      </c>
      <c r="D15" s="148"/>
      <c r="E15" s="147">
        <v>4</v>
      </c>
      <c r="F15" s="149">
        <v>0</v>
      </c>
      <c r="G15" s="148"/>
      <c r="H15" s="147">
        <v>6</v>
      </c>
      <c r="I15" s="149">
        <v>0</v>
      </c>
    </row>
    <row r="16" spans="1:9" x14ac:dyDescent="0.2">
      <c r="A16" s="148" t="s">
        <v>35</v>
      </c>
      <c r="B16" s="147">
        <v>41</v>
      </c>
      <c r="C16" s="149">
        <v>5</v>
      </c>
      <c r="D16" s="148"/>
      <c r="E16" s="147">
        <v>43</v>
      </c>
      <c r="F16" s="149">
        <v>6</v>
      </c>
      <c r="G16" s="148"/>
      <c r="H16" s="147">
        <v>30</v>
      </c>
      <c r="I16" s="149">
        <v>5</v>
      </c>
    </row>
    <row r="17" spans="1:9" x14ac:dyDescent="0.2">
      <c r="A17" s="150" t="s">
        <v>199</v>
      </c>
      <c r="B17" s="151">
        <f>SUM(B7:B16)</f>
        <v>534</v>
      </c>
      <c r="C17" s="152">
        <f>SUM(C7:C16)</f>
        <v>146</v>
      </c>
      <c r="D17" s="152"/>
      <c r="E17" s="151">
        <f>SUM(E7:E16)</f>
        <v>572</v>
      </c>
      <c r="F17" s="152">
        <f>SUM(F7:F16)</f>
        <v>140</v>
      </c>
      <c r="G17" s="152"/>
      <c r="H17" s="151">
        <f>SUM(H7:H16)</f>
        <v>572</v>
      </c>
      <c r="I17" s="152">
        <f>SUM(I7:I16)</f>
        <v>144</v>
      </c>
    </row>
  </sheetData>
  <mergeCells count="3">
    <mergeCell ref="B4:C4"/>
    <mergeCell ref="E4:F4"/>
    <mergeCell ref="H4:I4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7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zoomScaleNormal="100" workbookViewId="0"/>
  </sheetViews>
  <sheetFormatPr defaultRowHeight="12.75" x14ac:dyDescent="0.2"/>
  <cols>
    <col min="1" max="1" width="46.85546875" style="62" customWidth="1"/>
    <col min="2" max="4" width="15.5703125" style="62" customWidth="1"/>
    <col min="5" max="16384" width="9.140625" style="62"/>
  </cols>
  <sheetData>
    <row r="1" spans="1:4" x14ac:dyDescent="0.2">
      <c r="A1" s="61" t="s">
        <v>211</v>
      </c>
    </row>
    <row r="2" spans="1:4" s="63" customFormat="1" ht="18" customHeight="1" x14ac:dyDescent="0.2"/>
    <row r="3" spans="1:4" s="63" customFormat="1" ht="16.5" customHeight="1" x14ac:dyDescent="0.2">
      <c r="A3" s="164" t="s">
        <v>60</v>
      </c>
      <c r="B3" s="166" t="s">
        <v>192</v>
      </c>
      <c r="C3" s="166"/>
      <c r="D3" s="166"/>
    </row>
    <row r="4" spans="1:4" s="63" customFormat="1" ht="12" x14ac:dyDescent="0.2">
      <c r="A4" s="165"/>
      <c r="B4" s="66" t="s">
        <v>63</v>
      </c>
      <c r="C4" s="66" t="s">
        <v>64</v>
      </c>
      <c r="D4" s="66" t="s">
        <v>62</v>
      </c>
    </row>
    <row r="5" spans="1:4" x14ac:dyDescent="0.2">
      <c r="A5" s="6" t="s">
        <v>6</v>
      </c>
      <c r="B5" s="72"/>
      <c r="C5" s="72"/>
      <c r="D5" s="72"/>
    </row>
    <row r="6" spans="1:4" x14ac:dyDescent="0.2">
      <c r="A6" s="70" t="s">
        <v>79</v>
      </c>
      <c r="B6" s="71">
        <v>191</v>
      </c>
      <c r="C6" s="71">
        <v>122</v>
      </c>
      <c r="D6" s="72">
        <v>313</v>
      </c>
    </row>
    <row r="7" spans="1:4" x14ac:dyDescent="0.2">
      <c r="A7" s="70" t="s">
        <v>80</v>
      </c>
      <c r="B7" s="71">
        <v>14</v>
      </c>
      <c r="C7" s="71">
        <v>16</v>
      </c>
      <c r="D7" s="72">
        <v>30</v>
      </c>
    </row>
    <row r="8" spans="1:4" x14ac:dyDescent="0.2">
      <c r="A8" s="6" t="s">
        <v>7</v>
      </c>
      <c r="B8" s="71"/>
      <c r="C8" s="71"/>
      <c r="D8" s="72"/>
    </row>
    <row r="9" spans="1:4" x14ac:dyDescent="0.2">
      <c r="A9" s="70" t="s">
        <v>81</v>
      </c>
      <c r="B9" s="71">
        <v>140</v>
      </c>
      <c r="C9" s="71">
        <v>89</v>
      </c>
      <c r="D9" s="72">
        <v>229</v>
      </c>
    </row>
    <row r="10" spans="1:4" x14ac:dyDescent="0.2">
      <c r="A10" s="8" t="s">
        <v>0</v>
      </c>
      <c r="B10" s="73">
        <v>345</v>
      </c>
      <c r="C10" s="73">
        <v>227</v>
      </c>
      <c r="D10" s="73">
        <v>572</v>
      </c>
    </row>
    <row r="11" spans="1:4" x14ac:dyDescent="0.2">
      <c r="A11" s="74"/>
    </row>
    <row r="13" spans="1:4" x14ac:dyDescent="0.2">
      <c r="A13" s="76"/>
    </row>
    <row r="14" spans="1:4" x14ac:dyDescent="0.2">
      <c r="A14" s="76"/>
    </row>
    <row r="15" spans="1:4" x14ac:dyDescent="0.2">
      <c r="A15" s="76"/>
    </row>
    <row r="16" spans="1:4" x14ac:dyDescent="0.2">
      <c r="A16" s="79"/>
    </row>
    <row r="17" spans="1:1" x14ac:dyDescent="0.2">
      <c r="A17" s="79"/>
    </row>
    <row r="18" spans="1:1" x14ac:dyDescent="0.2">
      <c r="A18" s="82"/>
    </row>
    <row r="19" spans="1:1" x14ac:dyDescent="0.2">
      <c r="A19" s="82"/>
    </row>
  </sheetData>
  <mergeCells count="2">
    <mergeCell ref="A3:A4"/>
    <mergeCell ref="B3:D3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/>
  </sheetViews>
  <sheetFormatPr defaultRowHeight="12.75" x14ac:dyDescent="0.2"/>
  <cols>
    <col min="1" max="1" width="29.85546875" style="62" customWidth="1"/>
    <col min="2" max="7" width="11.7109375" style="62" customWidth="1"/>
    <col min="8" max="16384" width="9.140625" style="62"/>
  </cols>
  <sheetData>
    <row r="1" spans="1:7" x14ac:dyDescent="0.2">
      <c r="A1" s="61" t="s">
        <v>210</v>
      </c>
    </row>
    <row r="2" spans="1:7" s="63" customFormat="1" ht="18" customHeight="1" x14ac:dyDescent="0.2"/>
    <row r="3" spans="1:7" s="63" customFormat="1" ht="15.75" customHeight="1" x14ac:dyDescent="0.2">
      <c r="A3" s="164" t="s">
        <v>188</v>
      </c>
      <c r="B3" s="166" t="s">
        <v>97</v>
      </c>
      <c r="C3" s="166"/>
      <c r="D3" s="166"/>
      <c r="E3" s="166"/>
      <c r="F3" s="166"/>
      <c r="G3" s="166"/>
    </row>
    <row r="4" spans="1:7" s="63" customFormat="1" ht="16.5" customHeight="1" x14ac:dyDescent="0.2">
      <c r="A4" s="165"/>
      <c r="B4" s="66" t="s">
        <v>96</v>
      </c>
      <c r="C4" s="66" t="s">
        <v>65</v>
      </c>
      <c r="D4" s="66" t="s">
        <v>98</v>
      </c>
      <c r="E4" s="66" t="s">
        <v>99</v>
      </c>
      <c r="F4" s="66" t="s">
        <v>100</v>
      </c>
      <c r="G4" s="66" t="s">
        <v>62</v>
      </c>
    </row>
    <row r="5" spans="1:7" s="63" customFormat="1" ht="7.5" customHeight="1" x14ac:dyDescent="0.2">
      <c r="A5" s="68"/>
      <c r="B5" s="69"/>
      <c r="C5" s="69"/>
      <c r="D5" s="69"/>
      <c r="E5" s="69"/>
      <c r="F5" s="69"/>
      <c r="G5" s="69"/>
    </row>
    <row r="6" spans="1:7" x14ac:dyDescent="0.2">
      <c r="A6" s="83" t="s">
        <v>66</v>
      </c>
      <c r="B6" s="84">
        <v>3</v>
      </c>
      <c r="C6" s="84">
        <v>164</v>
      </c>
      <c r="D6" s="84">
        <v>152</v>
      </c>
      <c r="E6" s="84">
        <v>107</v>
      </c>
      <c r="F6" s="84">
        <v>2</v>
      </c>
      <c r="G6" s="84">
        <v>428</v>
      </c>
    </row>
    <row r="7" spans="1:7" x14ac:dyDescent="0.2">
      <c r="A7" s="83" t="s">
        <v>67</v>
      </c>
      <c r="B7" s="84">
        <v>0</v>
      </c>
      <c r="C7" s="84">
        <v>44</v>
      </c>
      <c r="D7" s="84">
        <v>71</v>
      </c>
      <c r="E7" s="84">
        <v>29</v>
      </c>
      <c r="F7" s="84">
        <v>0</v>
      </c>
      <c r="G7" s="84">
        <v>144</v>
      </c>
    </row>
    <row r="8" spans="1:7" x14ac:dyDescent="0.2">
      <c r="A8" s="97" t="s">
        <v>95</v>
      </c>
      <c r="B8" s="91">
        <v>0</v>
      </c>
      <c r="C8" s="91">
        <v>0</v>
      </c>
      <c r="D8" s="91">
        <v>1</v>
      </c>
      <c r="E8" s="91">
        <v>0</v>
      </c>
      <c r="F8" s="91">
        <v>0</v>
      </c>
      <c r="G8" s="91">
        <v>1</v>
      </c>
    </row>
    <row r="9" spans="1:7" x14ac:dyDescent="0.2">
      <c r="A9" s="8" t="s">
        <v>0</v>
      </c>
      <c r="B9" s="85">
        <v>3</v>
      </c>
      <c r="C9" s="85">
        <v>208</v>
      </c>
      <c r="D9" s="85">
        <v>223</v>
      </c>
      <c r="E9" s="85">
        <v>136</v>
      </c>
      <c r="F9" s="85">
        <v>2</v>
      </c>
      <c r="G9" s="85">
        <v>572</v>
      </c>
    </row>
    <row r="10" spans="1:7" x14ac:dyDescent="0.2">
      <c r="A10" s="76"/>
      <c r="B10" s="77"/>
    </row>
    <row r="11" spans="1:7" x14ac:dyDescent="0.2">
      <c r="A11" s="76"/>
      <c r="B11" s="77"/>
    </row>
  </sheetData>
  <mergeCells count="2">
    <mergeCell ref="A3:A4"/>
    <mergeCell ref="B3:G3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8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zoomScaleNormal="100" workbookViewId="0"/>
  </sheetViews>
  <sheetFormatPr defaultRowHeight="12.75" x14ac:dyDescent="0.2"/>
  <cols>
    <col min="1" max="1" width="46.85546875" style="62" customWidth="1"/>
    <col min="2" max="4" width="15.140625" style="62" customWidth="1"/>
    <col min="5" max="16384" width="9.140625" style="62"/>
  </cols>
  <sheetData>
    <row r="1" spans="1:4" x14ac:dyDescent="0.2">
      <c r="A1" s="61" t="s">
        <v>209</v>
      </c>
    </row>
    <row r="2" spans="1:4" x14ac:dyDescent="0.2">
      <c r="A2" s="61" t="s">
        <v>157</v>
      </c>
    </row>
    <row r="3" spans="1:4" s="63" customFormat="1" ht="18" customHeight="1" x14ac:dyDescent="0.2"/>
    <row r="4" spans="1:4" s="63" customFormat="1" ht="31.5" customHeight="1" x14ac:dyDescent="0.2">
      <c r="A4" s="164" t="s">
        <v>60</v>
      </c>
      <c r="B4" s="168" t="s">
        <v>156</v>
      </c>
      <c r="C4" s="168"/>
      <c r="D4" s="168"/>
    </row>
    <row r="5" spans="1:4" s="63" customFormat="1" ht="12" x14ac:dyDescent="0.2">
      <c r="A5" s="165"/>
      <c r="B5" s="66" t="s">
        <v>62</v>
      </c>
      <c r="C5" s="109" t="s">
        <v>155</v>
      </c>
      <c r="D5" s="109" t="s">
        <v>181</v>
      </c>
    </row>
    <row r="6" spans="1:4" x14ac:dyDescent="0.2">
      <c r="A6" s="6" t="s">
        <v>6</v>
      </c>
      <c r="B6" s="71"/>
      <c r="C6" s="110"/>
    </row>
    <row r="7" spans="1:4" x14ac:dyDescent="0.2">
      <c r="A7" s="70" t="s">
        <v>79</v>
      </c>
      <c r="B7" s="71">
        <v>313</v>
      </c>
      <c r="C7" s="110">
        <v>307</v>
      </c>
      <c r="D7" s="121">
        <f>C7/B7*100</f>
        <v>98.08306709265176</v>
      </c>
    </row>
    <row r="8" spans="1:4" x14ac:dyDescent="0.2">
      <c r="A8" s="70" t="s">
        <v>80</v>
      </c>
      <c r="B8" s="71">
        <v>30</v>
      </c>
      <c r="C8" s="110">
        <v>30</v>
      </c>
      <c r="D8" s="121">
        <f t="shared" ref="D8:D11" si="0">C8/B8*100</f>
        <v>100</v>
      </c>
    </row>
    <row r="9" spans="1:4" x14ac:dyDescent="0.2">
      <c r="A9" s="6" t="s">
        <v>7</v>
      </c>
      <c r="C9" s="90"/>
      <c r="D9" s="122"/>
    </row>
    <row r="10" spans="1:4" x14ac:dyDescent="0.2">
      <c r="A10" s="70" t="s">
        <v>81</v>
      </c>
      <c r="B10" s="71">
        <v>229</v>
      </c>
      <c r="C10" s="110">
        <v>109</v>
      </c>
      <c r="D10" s="121">
        <f t="shared" si="0"/>
        <v>47.598253275109172</v>
      </c>
    </row>
    <row r="11" spans="1:4" x14ac:dyDescent="0.2">
      <c r="A11" s="8" t="s">
        <v>0</v>
      </c>
      <c r="B11" s="73">
        <v>572</v>
      </c>
      <c r="C11" s="112">
        <f>SUM(C7:C10)</f>
        <v>446</v>
      </c>
      <c r="D11" s="123">
        <f t="shared" si="0"/>
        <v>77.972027972027973</v>
      </c>
    </row>
    <row r="12" spans="1:4" x14ac:dyDescent="0.2">
      <c r="A12" s="74"/>
    </row>
    <row r="13" spans="1:4" x14ac:dyDescent="0.2">
      <c r="C13" s="75"/>
    </row>
    <row r="14" spans="1:4" x14ac:dyDescent="0.2">
      <c r="A14" s="76"/>
      <c r="B14" s="77"/>
      <c r="C14" s="75"/>
    </row>
    <row r="15" spans="1:4" x14ac:dyDescent="0.2">
      <c r="A15" s="76"/>
      <c r="B15" s="77"/>
      <c r="C15" s="77"/>
    </row>
    <row r="16" spans="1:4" x14ac:dyDescent="0.2">
      <c r="A16" s="76"/>
      <c r="B16" s="77"/>
      <c r="C16" s="77"/>
    </row>
    <row r="17" spans="1:3" x14ac:dyDescent="0.2">
      <c r="A17" s="79"/>
      <c r="B17" s="77"/>
      <c r="C17" s="77"/>
    </row>
    <row r="18" spans="1:3" x14ac:dyDescent="0.2">
      <c r="A18" s="79"/>
      <c r="B18" s="77"/>
      <c r="C18" s="77"/>
    </row>
    <row r="19" spans="1:3" x14ac:dyDescent="0.2">
      <c r="A19" s="79"/>
      <c r="B19" s="77"/>
      <c r="C19" s="77"/>
    </row>
    <row r="20" spans="1:3" x14ac:dyDescent="0.2">
      <c r="A20" s="79"/>
      <c r="B20" s="77"/>
      <c r="C20" s="77"/>
    </row>
    <row r="21" spans="1:3" x14ac:dyDescent="0.2">
      <c r="C21" s="75"/>
    </row>
    <row r="22" spans="1:3" x14ac:dyDescent="0.2">
      <c r="A22" s="76"/>
      <c r="B22" s="77"/>
      <c r="C22" s="75"/>
    </row>
    <row r="23" spans="1:3" x14ac:dyDescent="0.2">
      <c r="A23" s="76"/>
      <c r="B23" s="77"/>
      <c r="C23" s="75"/>
    </row>
    <row r="24" spans="1:3" x14ac:dyDescent="0.2">
      <c r="A24" s="76"/>
      <c r="B24" s="77"/>
      <c r="C24" s="78"/>
    </row>
    <row r="25" spans="1:3" x14ac:dyDescent="0.2">
      <c r="A25" s="79"/>
      <c r="B25" s="77"/>
      <c r="C25" s="80"/>
    </row>
    <row r="26" spans="1:3" x14ac:dyDescent="0.2">
      <c r="A26" s="81"/>
      <c r="B26" s="77"/>
      <c r="C26" s="82"/>
    </row>
    <row r="27" spans="1:3" x14ac:dyDescent="0.2">
      <c r="A27" s="82"/>
      <c r="B27" s="77"/>
      <c r="C27" s="82"/>
    </row>
    <row r="28" spans="1:3" x14ac:dyDescent="0.2">
      <c r="A28" s="82"/>
      <c r="B28" s="77"/>
      <c r="C28" s="82"/>
    </row>
    <row r="29" spans="1:3" x14ac:dyDescent="0.2">
      <c r="A29" s="82"/>
      <c r="B29" s="77"/>
      <c r="C29" s="82"/>
    </row>
    <row r="30" spans="1:3" x14ac:dyDescent="0.2">
      <c r="B30" s="77"/>
    </row>
    <row r="31" spans="1:3" x14ac:dyDescent="0.2">
      <c r="B31" s="77"/>
    </row>
    <row r="32" spans="1:3" x14ac:dyDescent="0.2">
      <c r="B32" s="77"/>
    </row>
  </sheetData>
  <mergeCells count="2">
    <mergeCell ref="A4:A5"/>
    <mergeCell ref="B4:D4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N21"/>
  <sheetViews>
    <sheetView zoomScaleNormal="100" workbookViewId="0">
      <selection activeCell="A15" sqref="A15"/>
    </sheetView>
  </sheetViews>
  <sheetFormatPr defaultRowHeight="15" x14ac:dyDescent="0.25"/>
  <sheetData>
    <row r="14" spans="1:1" ht="23.25" x14ac:dyDescent="0.35">
      <c r="A14" s="19" t="s">
        <v>170</v>
      </c>
    </row>
    <row r="18" spans="1:14" x14ac:dyDescent="0.2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</row>
    <row r="21" spans="1:14" ht="29.25" customHeight="1" x14ac:dyDescent="0.25"/>
  </sheetData>
  <pageMargins left="0.7" right="0.7" top="0.75" bottom="0.75" header="0.3" footer="0.3"/>
  <pageSetup paperSize="9" scale="9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5"/>
  <sheetViews>
    <sheetView zoomScaleNormal="100" workbookViewId="0"/>
  </sheetViews>
  <sheetFormatPr defaultRowHeight="12.75" x14ac:dyDescent="0.2"/>
  <cols>
    <col min="1" max="1" width="43.7109375" style="62" customWidth="1"/>
    <col min="2" max="4" width="11.85546875" style="62" customWidth="1"/>
    <col min="5" max="16384" width="9.140625" style="62"/>
  </cols>
  <sheetData>
    <row r="1" spans="1:8" x14ac:dyDescent="0.2">
      <c r="A1" s="61" t="s">
        <v>208</v>
      </c>
    </row>
    <row r="2" spans="1:8" x14ac:dyDescent="0.2">
      <c r="A2" s="61" t="s">
        <v>174</v>
      </c>
    </row>
    <row r="3" spans="1:8" x14ac:dyDescent="0.2">
      <c r="A3" s="61"/>
    </row>
    <row r="4" spans="1:8" s="63" customFormat="1" ht="15" customHeight="1" x14ac:dyDescent="0.2">
      <c r="A4" s="65"/>
      <c r="B4" s="166" t="s">
        <v>117</v>
      </c>
      <c r="C4" s="166"/>
      <c r="D4" s="166"/>
    </row>
    <row r="5" spans="1:8" s="63" customFormat="1" ht="15" customHeight="1" x14ac:dyDescent="0.2">
      <c r="A5" s="86"/>
      <c r="B5" s="87" t="s">
        <v>66</v>
      </c>
      <c r="C5" s="88" t="s">
        <v>61</v>
      </c>
      <c r="D5" s="88" t="s">
        <v>62</v>
      </c>
    </row>
    <row r="6" spans="1:8" s="63" customFormat="1" ht="6.75" customHeight="1" x14ac:dyDescent="0.2">
      <c r="A6" s="68"/>
      <c r="B6" s="169"/>
      <c r="C6" s="169"/>
      <c r="D6" s="169"/>
    </row>
    <row r="7" spans="1:8" ht="12.75" customHeight="1" x14ac:dyDescent="0.2">
      <c r="A7" s="83" t="s">
        <v>118</v>
      </c>
      <c r="B7" s="107">
        <v>141</v>
      </c>
      <c r="C7" s="84">
        <v>41</v>
      </c>
      <c r="D7" s="84">
        <v>181</v>
      </c>
      <c r="E7" s="89"/>
      <c r="F7" s="89"/>
      <c r="G7" s="89"/>
      <c r="H7" s="89"/>
    </row>
    <row r="8" spans="1:8" ht="12.75" customHeight="1" x14ac:dyDescent="0.2">
      <c r="A8" s="97" t="s">
        <v>119</v>
      </c>
      <c r="B8" s="108">
        <f>D8-C8</f>
        <v>141</v>
      </c>
      <c r="C8" s="98">
        <v>35</v>
      </c>
      <c r="D8" s="98">
        <v>176</v>
      </c>
      <c r="E8" s="89"/>
      <c r="F8" s="89"/>
      <c r="G8" s="89"/>
      <c r="H8" s="89"/>
    </row>
    <row r="9" spans="1:8" s="63" customFormat="1" ht="12" x14ac:dyDescent="0.2">
      <c r="A9" s="130" t="s">
        <v>189</v>
      </c>
      <c r="B9" s="119">
        <f>B8/B7*100</f>
        <v>100</v>
      </c>
      <c r="C9" s="119">
        <f t="shared" ref="C9:D9" si="0">C8/C7*100</f>
        <v>85.365853658536579</v>
      </c>
      <c r="D9" s="119">
        <f t="shared" si="0"/>
        <v>97.237569060773481</v>
      </c>
    </row>
    <row r="10" spans="1:8" s="63" customFormat="1" ht="12" x14ac:dyDescent="0.2"/>
    <row r="11" spans="1:8" s="63" customFormat="1" x14ac:dyDescent="0.2">
      <c r="A11" s="76"/>
      <c r="B11" s="77"/>
    </row>
    <row r="12" spans="1:8" s="63" customFormat="1" x14ac:dyDescent="0.2">
      <c r="A12" s="76"/>
      <c r="B12" s="77"/>
    </row>
    <row r="13" spans="1:8" s="63" customFormat="1" x14ac:dyDescent="0.2">
      <c r="A13" s="77"/>
      <c r="B13" s="77"/>
    </row>
    <row r="14" spans="1:8" s="63" customFormat="1" x14ac:dyDescent="0.2">
      <c r="A14" s="77"/>
      <c r="B14" s="77"/>
    </row>
    <row r="15" spans="1:8" s="63" customFormat="1" x14ac:dyDescent="0.2">
      <c r="A15" s="77"/>
      <c r="B15" s="77"/>
    </row>
    <row r="16" spans="1:8" s="63" customFormat="1" x14ac:dyDescent="0.2">
      <c r="A16" s="77"/>
      <c r="B16" s="77"/>
    </row>
    <row r="17" spans="1:2" s="63" customFormat="1" x14ac:dyDescent="0.2">
      <c r="A17" s="77"/>
      <c r="B17" s="77"/>
    </row>
    <row r="18" spans="1:2" s="63" customFormat="1" x14ac:dyDescent="0.2">
      <c r="A18" s="77"/>
      <c r="B18" s="77"/>
    </row>
    <row r="19" spans="1:2" s="63" customFormat="1" x14ac:dyDescent="0.2">
      <c r="A19" s="76"/>
      <c r="B19" s="77"/>
    </row>
    <row r="20" spans="1:2" s="63" customFormat="1" ht="12" x14ac:dyDescent="0.2"/>
    <row r="21" spans="1:2" s="63" customFormat="1" ht="12" x14ac:dyDescent="0.2"/>
    <row r="22" spans="1:2" s="63" customFormat="1" ht="12" x14ac:dyDescent="0.2"/>
    <row r="23" spans="1:2" s="63" customFormat="1" ht="12" x14ac:dyDescent="0.2"/>
    <row r="24" spans="1:2" s="63" customFormat="1" ht="12" x14ac:dyDescent="0.2"/>
    <row r="25" spans="1:2" s="63" customFormat="1" ht="12" x14ac:dyDescent="0.2"/>
    <row r="26" spans="1:2" s="63" customFormat="1" ht="12" x14ac:dyDescent="0.2"/>
    <row r="27" spans="1:2" s="63" customFormat="1" ht="12" x14ac:dyDescent="0.2"/>
    <row r="28" spans="1:2" s="63" customFormat="1" ht="12" x14ac:dyDescent="0.2"/>
    <row r="29" spans="1:2" s="63" customFormat="1" ht="12" x14ac:dyDescent="0.2"/>
    <row r="30" spans="1:2" s="63" customFormat="1" ht="12" x14ac:dyDescent="0.2"/>
    <row r="31" spans="1:2" s="63" customFormat="1" ht="12" x14ac:dyDescent="0.2"/>
    <row r="32" spans="1:2" s="63" customFormat="1" ht="12" x14ac:dyDescent="0.2"/>
    <row r="33" s="63" customFormat="1" ht="12" x14ac:dyDescent="0.2"/>
    <row r="34" s="63" customFormat="1" ht="12" x14ac:dyDescent="0.2"/>
    <row r="35" s="63" customFormat="1" ht="12" x14ac:dyDescent="0.2"/>
    <row r="36" s="63" customFormat="1" ht="12" x14ac:dyDescent="0.2"/>
    <row r="37" s="63" customFormat="1" ht="12" x14ac:dyDescent="0.2"/>
    <row r="38" s="63" customFormat="1" ht="12" x14ac:dyDescent="0.2"/>
    <row r="39" s="63" customFormat="1" ht="12" x14ac:dyDescent="0.2"/>
    <row r="40" s="63" customFormat="1" ht="12" x14ac:dyDescent="0.2"/>
    <row r="41" s="63" customFormat="1" ht="12" x14ac:dyDescent="0.2"/>
    <row r="42" s="63" customFormat="1" ht="12" x14ac:dyDescent="0.2"/>
    <row r="43" s="63" customFormat="1" ht="12" x14ac:dyDescent="0.2"/>
    <row r="44" s="63" customFormat="1" ht="12" x14ac:dyDescent="0.2"/>
    <row r="45" s="63" customFormat="1" ht="12" x14ac:dyDescent="0.2"/>
    <row r="46" s="63" customFormat="1" ht="12" x14ac:dyDescent="0.2"/>
    <row r="47" s="63" customFormat="1" ht="12" x14ac:dyDescent="0.2"/>
    <row r="48" s="63" customFormat="1" ht="12" x14ac:dyDescent="0.2"/>
    <row r="49" s="63" customFormat="1" ht="12" x14ac:dyDescent="0.2"/>
    <row r="50" s="63" customFormat="1" ht="12" x14ac:dyDescent="0.2"/>
    <row r="51" s="63" customFormat="1" ht="12" x14ac:dyDescent="0.2"/>
    <row r="52" s="63" customFormat="1" ht="12" x14ac:dyDescent="0.2"/>
    <row r="53" s="63" customFormat="1" ht="12" x14ac:dyDescent="0.2"/>
    <row r="54" s="63" customFormat="1" ht="12" x14ac:dyDescent="0.2"/>
    <row r="55" s="63" customFormat="1" ht="12" x14ac:dyDescent="0.2"/>
    <row r="56" s="63" customFormat="1" ht="12" x14ac:dyDescent="0.2"/>
    <row r="57" s="63" customFormat="1" ht="12" x14ac:dyDescent="0.2"/>
    <row r="58" s="63" customFormat="1" ht="12" x14ac:dyDescent="0.2"/>
    <row r="59" s="63" customFormat="1" ht="12" x14ac:dyDescent="0.2"/>
    <row r="60" s="63" customFormat="1" ht="12" x14ac:dyDescent="0.2"/>
    <row r="61" s="63" customFormat="1" ht="12" x14ac:dyDescent="0.2"/>
    <row r="62" s="63" customFormat="1" ht="12" x14ac:dyDescent="0.2"/>
    <row r="63" s="63" customFormat="1" ht="12" x14ac:dyDescent="0.2"/>
    <row r="64" s="63" customFormat="1" ht="12" x14ac:dyDescent="0.2"/>
    <row r="65" s="63" customFormat="1" ht="12" x14ac:dyDescent="0.2"/>
    <row r="66" s="63" customFormat="1" ht="12" x14ac:dyDescent="0.2"/>
    <row r="67" s="63" customFormat="1" ht="12" x14ac:dyDescent="0.2"/>
    <row r="68" s="63" customFormat="1" ht="12" x14ac:dyDescent="0.2"/>
    <row r="69" s="63" customFormat="1" ht="12" x14ac:dyDescent="0.2"/>
    <row r="70" s="63" customFormat="1" ht="12" x14ac:dyDescent="0.2"/>
    <row r="71" s="63" customFormat="1" ht="12" x14ac:dyDescent="0.2"/>
    <row r="72" s="63" customFormat="1" ht="12" x14ac:dyDescent="0.2"/>
    <row r="73" s="63" customFormat="1" ht="12" x14ac:dyDescent="0.2"/>
    <row r="74" s="63" customFormat="1" ht="12" x14ac:dyDescent="0.2"/>
    <row r="75" s="63" customFormat="1" ht="12" x14ac:dyDescent="0.2"/>
    <row r="76" s="63" customFormat="1" ht="12" x14ac:dyDescent="0.2"/>
    <row r="77" s="63" customFormat="1" ht="12" x14ac:dyDescent="0.2"/>
    <row r="78" s="63" customFormat="1" ht="12" x14ac:dyDescent="0.2"/>
    <row r="79" s="63" customFormat="1" ht="12" x14ac:dyDescent="0.2"/>
    <row r="80" s="63" customFormat="1" ht="12" x14ac:dyDescent="0.2"/>
    <row r="81" s="63" customFormat="1" ht="12" x14ac:dyDescent="0.2"/>
    <row r="82" s="63" customFormat="1" ht="12" x14ac:dyDescent="0.2"/>
    <row r="83" s="63" customFormat="1" ht="12" x14ac:dyDescent="0.2"/>
    <row r="84" s="63" customFormat="1" ht="12" x14ac:dyDescent="0.2"/>
    <row r="85" s="63" customFormat="1" ht="12" x14ac:dyDescent="0.2"/>
    <row r="86" s="63" customFormat="1" ht="12" x14ac:dyDescent="0.2"/>
    <row r="87" s="63" customFormat="1" ht="12" x14ac:dyDescent="0.2"/>
    <row r="88" s="63" customFormat="1" ht="12" x14ac:dyDescent="0.2"/>
    <row r="89" s="63" customFormat="1" ht="12" x14ac:dyDescent="0.2"/>
    <row r="90" s="63" customFormat="1" ht="12" x14ac:dyDescent="0.2"/>
    <row r="91" s="63" customFormat="1" ht="12" x14ac:dyDescent="0.2"/>
    <row r="92" s="63" customFormat="1" ht="12" x14ac:dyDescent="0.2"/>
    <row r="93" s="63" customFormat="1" ht="12" x14ac:dyDescent="0.2"/>
    <row r="94" s="63" customFormat="1" ht="12" x14ac:dyDescent="0.2"/>
    <row r="95" s="63" customFormat="1" ht="12" x14ac:dyDescent="0.2"/>
    <row r="96" s="63" customFormat="1" ht="12" x14ac:dyDescent="0.2"/>
    <row r="97" s="63" customFormat="1" ht="12" x14ac:dyDescent="0.2"/>
    <row r="98" s="63" customFormat="1" ht="12" x14ac:dyDescent="0.2"/>
    <row r="99" s="63" customFormat="1" ht="12" x14ac:dyDescent="0.2"/>
    <row r="100" s="63" customFormat="1" ht="12" x14ac:dyDescent="0.2"/>
    <row r="101" s="63" customFormat="1" ht="12" x14ac:dyDescent="0.2"/>
    <row r="102" s="63" customFormat="1" ht="12" x14ac:dyDescent="0.2"/>
    <row r="103" s="63" customFormat="1" ht="12" x14ac:dyDescent="0.2"/>
    <row r="104" s="63" customFormat="1" ht="12" x14ac:dyDescent="0.2"/>
    <row r="105" s="63" customFormat="1" ht="12" x14ac:dyDescent="0.2"/>
    <row r="106" s="63" customFormat="1" ht="12" x14ac:dyDescent="0.2"/>
    <row r="107" s="63" customFormat="1" ht="12" x14ac:dyDescent="0.2"/>
    <row r="108" s="63" customFormat="1" ht="12" x14ac:dyDescent="0.2"/>
    <row r="109" s="63" customFormat="1" ht="12" x14ac:dyDescent="0.2"/>
    <row r="110" s="63" customFormat="1" ht="12" x14ac:dyDescent="0.2"/>
    <row r="111" s="63" customFormat="1" ht="12" x14ac:dyDescent="0.2"/>
    <row r="112" s="63" customFormat="1" ht="12" x14ac:dyDescent="0.2"/>
    <row r="113" s="63" customFormat="1" ht="12" x14ac:dyDescent="0.2"/>
    <row r="114" s="63" customFormat="1" ht="12" x14ac:dyDescent="0.2"/>
    <row r="115" s="63" customFormat="1" ht="12" x14ac:dyDescent="0.2"/>
    <row r="116" s="63" customFormat="1" ht="12" x14ac:dyDescent="0.2"/>
    <row r="117" s="63" customFormat="1" ht="12" x14ac:dyDescent="0.2"/>
    <row r="118" s="63" customFormat="1" ht="12" x14ac:dyDescent="0.2"/>
    <row r="119" s="63" customFormat="1" ht="12" x14ac:dyDescent="0.2"/>
    <row r="120" s="63" customFormat="1" ht="12" x14ac:dyDescent="0.2"/>
    <row r="121" s="63" customFormat="1" ht="12" x14ac:dyDescent="0.2"/>
    <row r="122" s="63" customFormat="1" ht="12" x14ac:dyDescent="0.2"/>
    <row r="123" s="63" customFormat="1" ht="12" x14ac:dyDescent="0.2"/>
    <row r="124" s="63" customFormat="1" ht="12" x14ac:dyDescent="0.2"/>
    <row r="125" s="63" customFormat="1" ht="12" x14ac:dyDescent="0.2"/>
    <row r="126" s="63" customFormat="1" ht="12" x14ac:dyDescent="0.2"/>
    <row r="127" s="63" customFormat="1" ht="12" x14ac:dyDescent="0.2"/>
    <row r="128" s="63" customFormat="1" ht="12" x14ac:dyDescent="0.2"/>
    <row r="129" s="63" customFormat="1" ht="12" x14ac:dyDescent="0.2"/>
    <row r="130" s="63" customFormat="1" ht="12" x14ac:dyDescent="0.2"/>
    <row r="131" s="63" customFormat="1" ht="12" x14ac:dyDescent="0.2"/>
    <row r="132" s="63" customFormat="1" ht="12" x14ac:dyDescent="0.2"/>
    <row r="133" s="63" customFormat="1" ht="12" x14ac:dyDescent="0.2"/>
    <row r="134" s="63" customFormat="1" ht="12" x14ac:dyDescent="0.2"/>
    <row r="135" s="63" customFormat="1" ht="12" x14ac:dyDescent="0.2"/>
    <row r="136" s="63" customFormat="1" ht="12" x14ac:dyDescent="0.2"/>
    <row r="137" s="63" customFormat="1" ht="12" x14ac:dyDescent="0.2"/>
    <row r="138" s="63" customFormat="1" ht="12" x14ac:dyDescent="0.2"/>
    <row r="139" s="63" customFormat="1" ht="12" x14ac:dyDescent="0.2"/>
    <row r="140" s="63" customFormat="1" ht="12" x14ac:dyDescent="0.2"/>
    <row r="141" s="63" customFormat="1" ht="12" x14ac:dyDescent="0.2"/>
    <row r="142" s="63" customFormat="1" ht="12" x14ac:dyDescent="0.2"/>
    <row r="143" s="63" customFormat="1" ht="12" x14ac:dyDescent="0.2"/>
    <row r="144" s="63" customFormat="1" ht="12" x14ac:dyDescent="0.2"/>
    <row r="145" s="63" customFormat="1" ht="12" x14ac:dyDescent="0.2"/>
    <row r="146" s="63" customFormat="1" ht="12" x14ac:dyDescent="0.2"/>
    <row r="147" s="63" customFormat="1" ht="12" x14ac:dyDescent="0.2"/>
    <row r="148" s="63" customFormat="1" ht="12" x14ac:dyDescent="0.2"/>
    <row r="149" s="63" customFormat="1" ht="12" x14ac:dyDescent="0.2"/>
    <row r="150" s="63" customFormat="1" ht="12" x14ac:dyDescent="0.2"/>
    <row r="151" s="63" customFormat="1" ht="12" x14ac:dyDescent="0.2"/>
    <row r="152" s="63" customFormat="1" ht="12" x14ac:dyDescent="0.2"/>
    <row r="153" s="63" customFormat="1" ht="12" x14ac:dyDescent="0.2"/>
    <row r="154" s="63" customFormat="1" ht="12" x14ac:dyDescent="0.2"/>
    <row r="155" s="63" customFormat="1" ht="12" x14ac:dyDescent="0.2"/>
    <row r="156" s="63" customFormat="1" ht="12" x14ac:dyDescent="0.2"/>
    <row r="157" s="63" customFormat="1" ht="12" x14ac:dyDescent="0.2"/>
    <row r="158" s="63" customFormat="1" ht="12" x14ac:dyDescent="0.2"/>
    <row r="159" s="63" customFormat="1" ht="12" x14ac:dyDescent="0.2"/>
    <row r="160" s="63" customFormat="1" ht="12" x14ac:dyDescent="0.2"/>
    <row r="161" s="63" customFormat="1" ht="12" x14ac:dyDescent="0.2"/>
    <row r="162" s="63" customFormat="1" ht="12" x14ac:dyDescent="0.2"/>
    <row r="163" s="63" customFormat="1" ht="12" x14ac:dyDescent="0.2"/>
    <row r="164" s="63" customFormat="1" ht="12" x14ac:dyDescent="0.2"/>
    <row r="165" s="63" customFormat="1" ht="12" x14ac:dyDescent="0.2"/>
    <row r="166" s="63" customFormat="1" ht="12" x14ac:dyDescent="0.2"/>
    <row r="167" s="63" customFormat="1" ht="12" x14ac:dyDescent="0.2"/>
    <row r="168" s="63" customFormat="1" ht="12" x14ac:dyDescent="0.2"/>
    <row r="169" s="63" customFormat="1" ht="12" x14ac:dyDescent="0.2"/>
    <row r="170" s="63" customFormat="1" ht="12" x14ac:dyDescent="0.2"/>
    <row r="171" s="63" customFormat="1" ht="12" x14ac:dyDescent="0.2"/>
    <row r="172" s="63" customFormat="1" ht="12" x14ac:dyDescent="0.2"/>
    <row r="173" s="63" customFormat="1" ht="12" x14ac:dyDescent="0.2"/>
    <row r="174" s="63" customFormat="1" ht="12" x14ac:dyDescent="0.2"/>
    <row r="175" s="63" customFormat="1" ht="12" x14ac:dyDescent="0.2"/>
    <row r="176" s="63" customFormat="1" ht="12" x14ac:dyDescent="0.2"/>
    <row r="177" s="63" customFormat="1" ht="12" x14ac:dyDescent="0.2"/>
    <row r="178" s="63" customFormat="1" ht="12" x14ac:dyDescent="0.2"/>
    <row r="179" s="63" customFormat="1" ht="12" x14ac:dyDescent="0.2"/>
    <row r="180" s="63" customFormat="1" ht="12" x14ac:dyDescent="0.2"/>
    <row r="181" s="63" customFormat="1" ht="12" x14ac:dyDescent="0.2"/>
    <row r="182" s="63" customFormat="1" ht="12" x14ac:dyDescent="0.2"/>
    <row r="183" s="63" customFormat="1" ht="12" x14ac:dyDescent="0.2"/>
    <row r="184" s="63" customFormat="1" ht="12" x14ac:dyDescent="0.2"/>
    <row r="185" s="63" customFormat="1" ht="12" x14ac:dyDescent="0.2"/>
    <row r="186" s="63" customFormat="1" ht="12" x14ac:dyDescent="0.2"/>
    <row r="187" s="63" customFormat="1" ht="12" x14ac:dyDescent="0.2"/>
    <row r="188" s="63" customFormat="1" ht="12" x14ac:dyDescent="0.2"/>
    <row r="189" s="63" customFormat="1" ht="12" x14ac:dyDescent="0.2"/>
    <row r="190" s="63" customFormat="1" ht="12" x14ac:dyDescent="0.2"/>
    <row r="191" s="63" customFormat="1" ht="12" x14ac:dyDescent="0.2"/>
    <row r="192" s="63" customFormat="1" ht="12" x14ac:dyDescent="0.2"/>
    <row r="193" s="63" customFormat="1" ht="12" x14ac:dyDescent="0.2"/>
    <row r="194" s="63" customFormat="1" ht="12" x14ac:dyDescent="0.2"/>
    <row r="195" s="63" customFormat="1" ht="12" x14ac:dyDescent="0.2"/>
    <row r="196" s="63" customFormat="1" ht="12" x14ac:dyDescent="0.2"/>
    <row r="197" s="63" customFormat="1" ht="12" x14ac:dyDescent="0.2"/>
    <row r="198" s="63" customFormat="1" ht="12" x14ac:dyDescent="0.2"/>
    <row r="199" s="63" customFormat="1" ht="12" x14ac:dyDescent="0.2"/>
    <row r="200" s="63" customFormat="1" ht="12" x14ac:dyDescent="0.2"/>
    <row r="201" s="63" customFormat="1" ht="12" x14ac:dyDescent="0.2"/>
    <row r="202" s="63" customFormat="1" ht="12" x14ac:dyDescent="0.2"/>
    <row r="203" s="63" customFormat="1" ht="12" x14ac:dyDescent="0.2"/>
    <row r="204" s="63" customFormat="1" ht="12" x14ac:dyDescent="0.2"/>
    <row r="205" s="63" customFormat="1" ht="12" x14ac:dyDescent="0.2"/>
    <row r="206" s="63" customFormat="1" ht="12" x14ac:dyDescent="0.2"/>
    <row r="207" s="63" customFormat="1" ht="12" x14ac:dyDescent="0.2"/>
    <row r="208" s="63" customFormat="1" ht="12" x14ac:dyDescent="0.2"/>
    <row r="209" s="63" customFormat="1" ht="12" x14ac:dyDescent="0.2"/>
    <row r="210" s="63" customFormat="1" ht="12" x14ac:dyDescent="0.2"/>
    <row r="211" s="63" customFormat="1" ht="12" x14ac:dyDescent="0.2"/>
    <row r="212" s="63" customFormat="1" ht="12" x14ac:dyDescent="0.2"/>
    <row r="213" s="63" customFormat="1" ht="12" x14ac:dyDescent="0.2"/>
    <row r="214" s="63" customFormat="1" ht="12" x14ac:dyDescent="0.2"/>
    <row r="215" s="63" customFormat="1" ht="12" x14ac:dyDescent="0.2"/>
    <row r="216" s="63" customFormat="1" ht="12" x14ac:dyDescent="0.2"/>
    <row r="217" s="63" customFormat="1" ht="12" x14ac:dyDescent="0.2"/>
    <row r="218" s="63" customFormat="1" ht="12" x14ac:dyDescent="0.2"/>
    <row r="219" s="63" customFormat="1" ht="12" x14ac:dyDescent="0.2"/>
    <row r="220" s="63" customFormat="1" ht="12" x14ac:dyDescent="0.2"/>
    <row r="221" s="63" customFormat="1" ht="12" x14ac:dyDescent="0.2"/>
    <row r="222" s="63" customFormat="1" ht="12" x14ac:dyDescent="0.2"/>
    <row r="223" s="63" customFormat="1" ht="12" x14ac:dyDescent="0.2"/>
    <row r="224" s="63" customFormat="1" ht="12" x14ac:dyDescent="0.2"/>
    <row r="225" s="63" customFormat="1" ht="12" x14ac:dyDescent="0.2"/>
    <row r="226" s="63" customFormat="1" ht="12" x14ac:dyDescent="0.2"/>
    <row r="227" s="63" customFormat="1" ht="12" x14ac:dyDescent="0.2"/>
    <row r="228" s="63" customFormat="1" ht="12" x14ac:dyDescent="0.2"/>
    <row r="229" s="63" customFormat="1" ht="12" x14ac:dyDescent="0.2"/>
    <row r="230" s="63" customFormat="1" ht="12" x14ac:dyDescent="0.2"/>
    <row r="231" s="63" customFormat="1" ht="12" x14ac:dyDescent="0.2"/>
    <row r="232" s="63" customFormat="1" ht="12" x14ac:dyDescent="0.2"/>
    <row r="233" s="63" customFormat="1" ht="12" x14ac:dyDescent="0.2"/>
    <row r="234" s="63" customFormat="1" ht="12" x14ac:dyDescent="0.2"/>
    <row r="235" s="63" customFormat="1" ht="12" x14ac:dyDescent="0.2"/>
    <row r="236" s="63" customFormat="1" ht="12" x14ac:dyDescent="0.2"/>
    <row r="237" s="63" customFormat="1" ht="12" x14ac:dyDescent="0.2"/>
    <row r="238" s="63" customFormat="1" ht="12" x14ac:dyDescent="0.2"/>
    <row r="239" s="63" customFormat="1" ht="12" x14ac:dyDescent="0.2"/>
    <row r="240" s="63" customFormat="1" ht="12" x14ac:dyDescent="0.2"/>
    <row r="241" s="63" customFormat="1" ht="12" x14ac:dyDescent="0.2"/>
    <row r="242" s="63" customFormat="1" ht="12" x14ac:dyDescent="0.2"/>
    <row r="243" s="63" customFormat="1" ht="12" x14ac:dyDescent="0.2"/>
    <row r="244" s="63" customFormat="1" ht="12" x14ac:dyDescent="0.2"/>
    <row r="245" s="63" customFormat="1" ht="12" x14ac:dyDescent="0.2"/>
    <row r="246" s="63" customFormat="1" ht="12" x14ac:dyDescent="0.2"/>
    <row r="247" s="63" customFormat="1" ht="12" x14ac:dyDescent="0.2"/>
    <row r="248" s="63" customFormat="1" ht="12" x14ac:dyDescent="0.2"/>
    <row r="249" s="63" customFormat="1" ht="12" x14ac:dyDescent="0.2"/>
    <row r="250" s="63" customFormat="1" ht="12" x14ac:dyDescent="0.2"/>
    <row r="251" s="63" customFormat="1" ht="12" x14ac:dyDescent="0.2"/>
    <row r="252" s="63" customFormat="1" ht="12" x14ac:dyDescent="0.2"/>
    <row r="253" s="63" customFormat="1" ht="12" x14ac:dyDescent="0.2"/>
    <row r="254" s="63" customFormat="1" ht="12" x14ac:dyDescent="0.2"/>
    <row r="255" s="63" customFormat="1" ht="12" x14ac:dyDescent="0.2"/>
    <row r="256" s="63" customFormat="1" ht="12" x14ac:dyDescent="0.2"/>
    <row r="257" s="63" customFormat="1" ht="12" x14ac:dyDescent="0.2"/>
    <row r="258" s="63" customFormat="1" ht="12" x14ac:dyDescent="0.2"/>
    <row r="259" s="63" customFormat="1" ht="12" x14ac:dyDescent="0.2"/>
    <row r="260" s="63" customFormat="1" ht="12" x14ac:dyDescent="0.2"/>
    <row r="261" s="63" customFormat="1" ht="12" x14ac:dyDescent="0.2"/>
    <row r="262" s="63" customFormat="1" ht="12" x14ac:dyDescent="0.2"/>
    <row r="263" s="63" customFormat="1" ht="12" x14ac:dyDescent="0.2"/>
    <row r="264" s="63" customFormat="1" ht="12" x14ac:dyDescent="0.2"/>
    <row r="265" s="63" customFormat="1" ht="12" x14ac:dyDescent="0.2"/>
    <row r="266" s="63" customFormat="1" ht="12" x14ac:dyDescent="0.2"/>
    <row r="267" s="63" customFormat="1" ht="12" x14ac:dyDescent="0.2"/>
    <row r="268" s="63" customFormat="1" ht="12" x14ac:dyDescent="0.2"/>
    <row r="269" s="63" customFormat="1" ht="12" x14ac:dyDescent="0.2"/>
    <row r="270" s="63" customFormat="1" ht="12" x14ac:dyDescent="0.2"/>
    <row r="271" s="63" customFormat="1" ht="12" x14ac:dyDescent="0.2"/>
    <row r="272" s="63" customFormat="1" ht="12" x14ac:dyDescent="0.2"/>
    <row r="273" s="63" customFormat="1" ht="12" x14ac:dyDescent="0.2"/>
    <row r="274" s="63" customFormat="1" ht="12" x14ac:dyDescent="0.2"/>
    <row r="275" s="63" customFormat="1" ht="12" x14ac:dyDescent="0.2"/>
    <row r="276" s="63" customFormat="1" ht="12" x14ac:dyDescent="0.2"/>
    <row r="277" s="63" customFormat="1" ht="12" x14ac:dyDescent="0.2"/>
    <row r="278" s="63" customFormat="1" ht="12" x14ac:dyDescent="0.2"/>
    <row r="279" s="63" customFormat="1" ht="12" x14ac:dyDescent="0.2"/>
    <row r="280" s="63" customFormat="1" ht="12" x14ac:dyDescent="0.2"/>
    <row r="281" s="63" customFormat="1" ht="12" x14ac:dyDescent="0.2"/>
    <row r="282" s="63" customFormat="1" ht="12" x14ac:dyDescent="0.2"/>
    <row r="283" s="63" customFormat="1" ht="12" x14ac:dyDescent="0.2"/>
    <row r="284" s="63" customFormat="1" ht="12" x14ac:dyDescent="0.2"/>
    <row r="285" s="63" customFormat="1" ht="12" x14ac:dyDescent="0.2"/>
    <row r="286" s="63" customFormat="1" ht="12" x14ac:dyDescent="0.2"/>
    <row r="287" s="63" customFormat="1" ht="12" x14ac:dyDescent="0.2"/>
    <row r="288" s="63" customFormat="1" ht="12" x14ac:dyDescent="0.2"/>
    <row r="289" s="63" customFormat="1" ht="12" x14ac:dyDescent="0.2"/>
    <row r="290" s="63" customFormat="1" ht="12" x14ac:dyDescent="0.2"/>
    <row r="291" s="63" customFormat="1" ht="12" x14ac:dyDescent="0.2"/>
    <row r="292" s="63" customFormat="1" ht="12" x14ac:dyDescent="0.2"/>
    <row r="293" s="63" customFormat="1" ht="12" x14ac:dyDescent="0.2"/>
    <row r="294" s="63" customFormat="1" ht="12" x14ac:dyDescent="0.2"/>
    <row r="295" s="63" customFormat="1" ht="12" x14ac:dyDescent="0.2"/>
    <row r="296" s="63" customFormat="1" ht="12" x14ac:dyDescent="0.2"/>
    <row r="297" s="63" customFormat="1" ht="12" x14ac:dyDescent="0.2"/>
    <row r="298" s="63" customFormat="1" ht="12" x14ac:dyDescent="0.2"/>
    <row r="299" s="63" customFormat="1" ht="12" x14ac:dyDescent="0.2"/>
    <row r="300" s="63" customFormat="1" ht="12" x14ac:dyDescent="0.2"/>
    <row r="301" s="63" customFormat="1" ht="12" x14ac:dyDescent="0.2"/>
    <row r="302" s="63" customFormat="1" ht="12" x14ac:dyDescent="0.2"/>
    <row r="303" s="63" customFormat="1" ht="12" x14ac:dyDescent="0.2"/>
    <row r="304" s="63" customFormat="1" ht="12" x14ac:dyDescent="0.2"/>
    <row r="305" s="63" customFormat="1" ht="12" x14ac:dyDescent="0.2"/>
    <row r="306" s="63" customFormat="1" ht="12" x14ac:dyDescent="0.2"/>
    <row r="307" s="63" customFormat="1" ht="12" x14ac:dyDescent="0.2"/>
    <row r="308" s="63" customFormat="1" ht="12" x14ac:dyDescent="0.2"/>
    <row r="309" s="63" customFormat="1" ht="12" x14ac:dyDescent="0.2"/>
    <row r="310" s="63" customFormat="1" ht="12" x14ac:dyDescent="0.2"/>
    <row r="311" s="63" customFormat="1" ht="12" x14ac:dyDescent="0.2"/>
    <row r="312" s="63" customFormat="1" ht="12" x14ac:dyDescent="0.2"/>
    <row r="313" s="63" customFormat="1" ht="12" x14ac:dyDescent="0.2"/>
    <row r="314" s="63" customFormat="1" ht="12" x14ac:dyDescent="0.2"/>
    <row r="315" s="63" customFormat="1" ht="12" x14ac:dyDescent="0.2"/>
    <row r="316" s="63" customFormat="1" ht="12" x14ac:dyDescent="0.2"/>
    <row r="317" s="63" customFormat="1" ht="12" x14ac:dyDescent="0.2"/>
    <row r="318" s="63" customFormat="1" ht="12" x14ac:dyDescent="0.2"/>
    <row r="319" s="63" customFormat="1" ht="12" x14ac:dyDescent="0.2"/>
    <row r="320" s="63" customFormat="1" ht="12" x14ac:dyDescent="0.2"/>
    <row r="321" s="63" customFormat="1" ht="12" x14ac:dyDescent="0.2"/>
    <row r="322" s="63" customFormat="1" ht="12" x14ac:dyDescent="0.2"/>
    <row r="323" s="63" customFormat="1" ht="12" x14ac:dyDescent="0.2"/>
    <row r="324" s="63" customFormat="1" ht="12" x14ac:dyDescent="0.2"/>
    <row r="325" s="63" customFormat="1" ht="12" x14ac:dyDescent="0.2"/>
    <row r="326" s="63" customFormat="1" ht="12" x14ac:dyDescent="0.2"/>
    <row r="327" s="63" customFormat="1" ht="12" x14ac:dyDescent="0.2"/>
    <row r="328" s="63" customFormat="1" ht="12" x14ac:dyDescent="0.2"/>
    <row r="329" s="63" customFormat="1" ht="12" x14ac:dyDescent="0.2"/>
    <row r="330" s="63" customFormat="1" ht="12" x14ac:dyDescent="0.2"/>
    <row r="331" s="63" customFormat="1" ht="12" x14ac:dyDescent="0.2"/>
    <row r="332" s="63" customFormat="1" ht="12" x14ac:dyDescent="0.2"/>
    <row r="333" s="63" customFormat="1" ht="12" x14ac:dyDescent="0.2"/>
    <row r="334" s="63" customFormat="1" ht="12" x14ac:dyDescent="0.2"/>
    <row r="335" s="63" customFormat="1" ht="12" x14ac:dyDescent="0.2"/>
    <row r="336" s="63" customFormat="1" ht="12" x14ac:dyDescent="0.2"/>
    <row r="337" s="63" customFormat="1" ht="12" x14ac:dyDescent="0.2"/>
    <row r="338" s="63" customFormat="1" ht="12" x14ac:dyDescent="0.2"/>
    <row r="339" s="63" customFormat="1" ht="12" x14ac:dyDescent="0.2"/>
    <row r="340" s="63" customFormat="1" ht="12" x14ac:dyDescent="0.2"/>
    <row r="341" s="63" customFormat="1" ht="12" x14ac:dyDescent="0.2"/>
    <row r="342" s="63" customFormat="1" ht="12" x14ac:dyDescent="0.2"/>
    <row r="343" s="63" customFormat="1" ht="12" x14ac:dyDescent="0.2"/>
    <row r="344" s="63" customFormat="1" ht="12" x14ac:dyDescent="0.2"/>
    <row r="345" s="63" customFormat="1" ht="12" x14ac:dyDescent="0.2"/>
    <row r="346" s="63" customFormat="1" ht="12" x14ac:dyDescent="0.2"/>
    <row r="347" s="63" customFormat="1" ht="12" x14ac:dyDescent="0.2"/>
    <row r="348" s="63" customFormat="1" ht="12" x14ac:dyDescent="0.2"/>
    <row r="349" s="63" customFormat="1" ht="12" x14ac:dyDescent="0.2"/>
    <row r="350" s="63" customFormat="1" ht="12" x14ac:dyDescent="0.2"/>
    <row r="351" s="63" customFormat="1" ht="12" x14ac:dyDescent="0.2"/>
    <row r="352" s="63" customFormat="1" ht="12" x14ac:dyDescent="0.2"/>
    <row r="353" s="63" customFormat="1" ht="12" x14ac:dyDescent="0.2"/>
    <row r="354" s="63" customFormat="1" ht="12" x14ac:dyDescent="0.2"/>
    <row r="355" s="63" customFormat="1" ht="12" x14ac:dyDescent="0.2"/>
    <row r="356" s="63" customFormat="1" ht="12" x14ac:dyDescent="0.2"/>
    <row r="357" s="63" customFormat="1" ht="12" x14ac:dyDescent="0.2"/>
    <row r="358" s="63" customFormat="1" ht="12" x14ac:dyDescent="0.2"/>
    <row r="359" s="63" customFormat="1" ht="12" x14ac:dyDescent="0.2"/>
    <row r="360" s="63" customFormat="1" ht="12" x14ac:dyDescent="0.2"/>
    <row r="361" s="63" customFormat="1" ht="12" x14ac:dyDescent="0.2"/>
    <row r="362" s="63" customFormat="1" ht="12" x14ac:dyDescent="0.2"/>
    <row r="363" s="63" customFormat="1" ht="12" x14ac:dyDescent="0.2"/>
    <row r="364" s="63" customFormat="1" ht="12" x14ac:dyDescent="0.2"/>
    <row r="365" s="63" customFormat="1" ht="12" x14ac:dyDescent="0.2"/>
    <row r="366" s="63" customFormat="1" ht="12" x14ac:dyDescent="0.2"/>
    <row r="367" s="63" customFormat="1" ht="12" x14ac:dyDescent="0.2"/>
    <row r="368" s="63" customFormat="1" ht="12" x14ac:dyDescent="0.2"/>
    <row r="369" s="63" customFormat="1" ht="12" x14ac:dyDescent="0.2"/>
    <row r="370" s="63" customFormat="1" ht="12" x14ac:dyDescent="0.2"/>
    <row r="371" s="63" customFormat="1" ht="12" x14ac:dyDescent="0.2"/>
    <row r="372" s="63" customFormat="1" ht="12" x14ac:dyDescent="0.2"/>
    <row r="373" s="63" customFormat="1" ht="12" x14ac:dyDescent="0.2"/>
    <row r="374" s="63" customFormat="1" ht="12" x14ac:dyDescent="0.2"/>
    <row r="375" s="63" customFormat="1" ht="12" x14ac:dyDescent="0.2"/>
    <row r="376" s="63" customFormat="1" ht="12" x14ac:dyDescent="0.2"/>
    <row r="377" s="63" customFormat="1" ht="12" x14ac:dyDescent="0.2"/>
    <row r="378" s="63" customFormat="1" ht="12" x14ac:dyDescent="0.2"/>
    <row r="379" s="63" customFormat="1" ht="12" x14ac:dyDescent="0.2"/>
    <row r="380" s="63" customFormat="1" ht="12" x14ac:dyDescent="0.2"/>
    <row r="381" s="63" customFormat="1" ht="12" x14ac:dyDescent="0.2"/>
    <row r="382" s="63" customFormat="1" ht="12" x14ac:dyDescent="0.2"/>
    <row r="383" s="63" customFormat="1" ht="12" x14ac:dyDescent="0.2"/>
    <row r="384" s="63" customFormat="1" ht="12" x14ac:dyDescent="0.2"/>
    <row r="385" s="63" customFormat="1" ht="12" x14ac:dyDescent="0.2"/>
    <row r="386" s="63" customFormat="1" ht="12" x14ac:dyDescent="0.2"/>
    <row r="387" s="63" customFormat="1" ht="12" x14ac:dyDescent="0.2"/>
    <row r="388" s="63" customFormat="1" ht="12" x14ac:dyDescent="0.2"/>
    <row r="389" s="63" customFormat="1" ht="12" x14ac:dyDescent="0.2"/>
    <row r="390" s="63" customFormat="1" ht="12" x14ac:dyDescent="0.2"/>
    <row r="391" s="63" customFormat="1" ht="12" x14ac:dyDescent="0.2"/>
    <row r="392" s="63" customFormat="1" ht="12" x14ac:dyDescent="0.2"/>
    <row r="393" s="63" customFormat="1" ht="12" x14ac:dyDescent="0.2"/>
    <row r="394" s="63" customFormat="1" ht="12" x14ac:dyDescent="0.2"/>
    <row r="395" s="63" customFormat="1" ht="12" x14ac:dyDescent="0.2"/>
    <row r="396" s="63" customFormat="1" ht="12" x14ac:dyDescent="0.2"/>
    <row r="397" s="63" customFormat="1" ht="12" x14ac:dyDescent="0.2"/>
    <row r="398" s="63" customFormat="1" ht="12" x14ac:dyDescent="0.2"/>
    <row r="399" s="63" customFormat="1" ht="12" x14ac:dyDescent="0.2"/>
    <row r="400" s="63" customFormat="1" ht="12" x14ac:dyDescent="0.2"/>
    <row r="401" s="63" customFormat="1" ht="12" x14ac:dyDescent="0.2"/>
    <row r="402" s="63" customFormat="1" ht="12" x14ac:dyDescent="0.2"/>
    <row r="403" s="63" customFormat="1" ht="12" x14ac:dyDescent="0.2"/>
    <row r="404" s="63" customFormat="1" ht="12" x14ac:dyDescent="0.2"/>
    <row r="405" s="63" customFormat="1" ht="12" x14ac:dyDescent="0.2"/>
    <row r="406" s="63" customFormat="1" ht="12" x14ac:dyDescent="0.2"/>
    <row r="407" s="63" customFormat="1" ht="12" x14ac:dyDescent="0.2"/>
    <row r="408" s="63" customFormat="1" ht="12" x14ac:dyDescent="0.2"/>
    <row r="409" s="63" customFormat="1" ht="12" x14ac:dyDescent="0.2"/>
    <row r="410" s="63" customFormat="1" ht="12" x14ac:dyDescent="0.2"/>
    <row r="411" s="63" customFormat="1" ht="12" x14ac:dyDescent="0.2"/>
    <row r="412" s="63" customFormat="1" ht="12" x14ac:dyDescent="0.2"/>
    <row r="413" s="63" customFormat="1" ht="12" x14ac:dyDescent="0.2"/>
    <row r="414" s="63" customFormat="1" ht="12" x14ac:dyDescent="0.2"/>
    <row r="415" s="63" customFormat="1" ht="12" x14ac:dyDescent="0.2"/>
    <row r="416" s="63" customFormat="1" ht="12" x14ac:dyDescent="0.2"/>
    <row r="417" s="63" customFormat="1" ht="12" x14ac:dyDescent="0.2"/>
    <row r="418" s="63" customFormat="1" ht="12" x14ac:dyDescent="0.2"/>
    <row r="419" s="63" customFormat="1" ht="12" x14ac:dyDescent="0.2"/>
    <row r="420" s="63" customFormat="1" ht="12" x14ac:dyDescent="0.2"/>
    <row r="421" s="63" customFormat="1" ht="12" x14ac:dyDescent="0.2"/>
    <row r="422" s="63" customFormat="1" ht="12" x14ac:dyDescent="0.2"/>
    <row r="423" s="63" customFormat="1" ht="12" x14ac:dyDescent="0.2"/>
    <row r="424" s="63" customFormat="1" ht="12" x14ac:dyDescent="0.2"/>
    <row r="425" s="63" customFormat="1" ht="12" x14ac:dyDescent="0.2"/>
    <row r="426" s="63" customFormat="1" ht="12" x14ac:dyDescent="0.2"/>
    <row r="427" s="63" customFormat="1" ht="12" x14ac:dyDescent="0.2"/>
    <row r="428" s="63" customFormat="1" ht="12" x14ac:dyDescent="0.2"/>
    <row r="429" s="63" customFormat="1" ht="12" x14ac:dyDescent="0.2"/>
    <row r="430" s="63" customFormat="1" ht="12" x14ac:dyDescent="0.2"/>
    <row r="431" s="63" customFormat="1" ht="12" x14ac:dyDescent="0.2"/>
    <row r="432" s="63" customFormat="1" ht="12" x14ac:dyDescent="0.2"/>
    <row r="433" s="63" customFormat="1" ht="12" x14ac:dyDescent="0.2"/>
    <row r="434" s="63" customFormat="1" ht="12" x14ac:dyDescent="0.2"/>
    <row r="435" s="63" customFormat="1" ht="12" x14ac:dyDescent="0.2"/>
    <row r="436" s="63" customFormat="1" ht="12" x14ac:dyDescent="0.2"/>
    <row r="437" s="63" customFormat="1" ht="12" x14ac:dyDescent="0.2"/>
    <row r="438" s="63" customFormat="1" ht="12" x14ac:dyDescent="0.2"/>
    <row r="439" s="63" customFormat="1" ht="12" x14ac:dyDescent="0.2"/>
    <row r="440" s="63" customFormat="1" ht="12" x14ac:dyDescent="0.2"/>
    <row r="441" s="63" customFormat="1" ht="12" x14ac:dyDescent="0.2"/>
    <row r="442" s="63" customFormat="1" ht="12" x14ac:dyDescent="0.2"/>
    <row r="443" s="63" customFormat="1" ht="12" x14ac:dyDescent="0.2"/>
    <row r="444" s="63" customFormat="1" ht="12" x14ac:dyDescent="0.2"/>
    <row r="445" s="63" customFormat="1" ht="12" x14ac:dyDescent="0.2"/>
    <row r="446" s="63" customFormat="1" ht="12" x14ac:dyDescent="0.2"/>
    <row r="447" s="63" customFormat="1" ht="12" x14ac:dyDescent="0.2"/>
    <row r="448" s="63" customFormat="1" ht="12" x14ac:dyDescent="0.2"/>
    <row r="449" s="63" customFormat="1" ht="12" x14ac:dyDescent="0.2"/>
    <row r="450" s="63" customFormat="1" ht="12" x14ac:dyDescent="0.2"/>
    <row r="451" s="63" customFormat="1" ht="12" x14ac:dyDescent="0.2"/>
    <row r="452" s="63" customFormat="1" ht="12" x14ac:dyDescent="0.2"/>
    <row r="453" s="63" customFormat="1" ht="12" x14ac:dyDescent="0.2"/>
    <row r="454" s="63" customFormat="1" ht="12" x14ac:dyDescent="0.2"/>
    <row r="455" s="63" customFormat="1" ht="12" x14ac:dyDescent="0.2"/>
    <row r="456" s="63" customFormat="1" ht="12" x14ac:dyDescent="0.2"/>
    <row r="457" s="63" customFormat="1" ht="12" x14ac:dyDescent="0.2"/>
    <row r="458" s="63" customFormat="1" ht="12" x14ac:dyDescent="0.2"/>
    <row r="459" s="63" customFormat="1" ht="12" x14ac:dyDescent="0.2"/>
    <row r="460" s="63" customFormat="1" ht="12" x14ac:dyDescent="0.2"/>
    <row r="461" s="63" customFormat="1" ht="12" x14ac:dyDescent="0.2"/>
    <row r="462" s="63" customFormat="1" ht="12" x14ac:dyDescent="0.2"/>
    <row r="463" s="63" customFormat="1" ht="12" x14ac:dyDescent="0.2"/>
    <row r="464" s="63" customFormat="1" ht="12" x14ac:dyDescent="0.2"/>
    <row r="465" s="63" customFormat="1" ht="12" x14ac:dyDescent="0.2"/>
    <row r="466" s="63" customFormat="1" ht="12" x14ac:dyDescent="0.2"/>
    <row r="467" s="63" customFormat="1" ht="12" x14ac:dyDescent="0.2"/>
    <row r="468" s="63" customFormat="1" ht="12" x14ac:dyDescent="0.2"/>
    <row r="469" s="63" customFormat="1" ht="12" x14ac:dyDescent="0.2"/>
    <row r="470" s="63" customFormat="1" ht="12" x14ac:dyDescent="0.2"/>
    <row r="471" s="63" customFormat="1" ht="12" x14ac:dyDescent="0.2"/>
    <row r="472" s="63" customFormat="1" ht="12" x14ac:dyDescent="0.2"/>
    <row r="473" s="63" customFormat="1" ht="12" x14ac:dyDescent="0.2"/>
    <row r="474" s="63" customFormat="1" ht="12" x14ac:dyDescent="0.2"/>
    <row r="475" s="63" customFormat="1" ht="12" x14ac:dyDescent="0.2"/>
    <row r="476" s="63" customFormat="1" ht="12" x14ac:dyDescent="0.2"/>
    <row r="477" s="63" customFormat="1" ht="12" x14ac:dyDescent="0.2"/>
    <row r="478" s="63" customFormat="1" ht="12" x14ac:dyDescent="0.2"/>
    <row r="479" s="63" customFormat="1" ht="12" x14ac:dyDescent="0.2"/>
    <row r="480" s="63" customFormat="1" ht="12" x14ac:dyDescent="0.2"/>
    <row r="481" s="63" customFormat="1" ht="12" x14ac:dyDescent="0.2"/>
    <row r="482" s="63" customFormat="1" ht="12" x14ac:dyDescent="0.2"/>
    <row r="483" s="63" customFormat="1" ht="12" x14ac:dyDescent="0.2"/>
    <row r="484" s="63" customFormat="1" ht="12" x14ac:dyDescent="0.2"/>
    <row r="485" s="63" customFormat="1" ht="12" x14ac:dyDescent="0.2"/>
    <row r="486" s="63" customFormat="1" ht="12" x14ac:dyDescent="0.2"/>
    <row r="487" s="63" customFormat="1" ht="12" x14ac:dyDescent="0.2"/>
    <row r="488" s="63" customFormat="1" ht="12" x14ac:dyDescent="0.2"/>
    <row r="489" s="63" customFormat="1" ht="12" x14ac:dyDescent="0.2"/>
    <row r="490" s="63" customFormat="1" ht="12" x14ac:dyDescent="0.2"/>
    <row r="491" s="63" customFormat="1" ht="12" x14ac:dyDescent="0.2"/>
    <row r="492" s="63" customFormat="1" ht="12" x14ac:dyDescent="0.2"/>
    <row r="493" s="63" customFormat="1" ht="12" x14ac:dyDescent="0.2"/>
    <row r="494" s="63" customFormat="1" ht="12" x14ac:dyDescent="0.2"/>
    <row r="495" s="63" customFormat="1" ht="12" x14ac:dyDescent="0.2"/>
  </sheetData>
  <mergeCells count="2">
    <mergeCell ref="B4:D4"/>
    <mergeCell ref="B6:D6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6"/>
  <sheetViews>
    <sheetView zoomScaleNormal="100" workbookViewId="0"/>
  </sheetViews>
  <sheetFormatPr defaultRowHeight="12.75" x14ac:dyDescent="0.2"/>
  <cols>
    <col min="1" max="1" width="91.42578125" style="62" customWidth="1"/>
    <col min="2" max="5" width="11.7109375" style="62" customWidth="1"/>
    <col min="6" max="16384" width="9.140625" style="62"/>
  </cols>
  <sheetData>
    <row r="1" spans="1:8" x14ac:dyDescent="0.2">
      <c r="A1" s="61" t="s">
        <v>207</v>
      </c>
    </row>
    <row r="2" spans="1:8" x14ac:dyDescent="0.2">
      <c r="A2" s="61" t="s">
        <v>175</v>
      </c>
    </row>
    <row r="3" spans="1:8" x14ac:dyDescent="0.2">
      <c r="A3" s="61"/>
      <c r="B3" s="138"/>
      <c r="C3" s="138"/>
      <c r="D3" s="138"/>
      <c r="E3" s="138"/>
    </row>
    <row r="4" spans="1:8" s="63" customFormat="1" ht="15" customHeight="1" x14ac:dyDescent="0.2">
      <c r="A4" s="65"/>
      <c r="B4" s="170" t="s">
        <v>117</v>
      </c>
      <c r="C4" s="170"/>
      <c r="D4" s="170"/>
      <c r="E4" s="170"/>
    </row>
    <row r="5" spans="1:8" s="63" customFormat="1" ht="48" x14ac:dyDescent="0.2">
      <c r="A5" s="94"/>
      <c r="B5" s="87" t="s">
        <v>66</v>
      </c>
      <c r="C5" s="88" t="s">
        <v>61</v>
      </c>
      <c r="D5" s="88" t="s">
        <v>62</v>
      </c>
      <c r="E5" s="109" t="s">
        <v>195</v>
      </c>
    </row>
    <row r="6" spans="1:8" s="63" customFormat="1" ht="6.75" customHeight="1" x14ac:dyDescent="0.2">
      <c r="A6" s="68"/>
      <c r="B6" s="169"/>
      <c r="C6" s="169"/>
      <c r="D6" s="169"/>
    </row>
    <row r="7" spans="1:8" ht="12.75" customHeight="1" x14ac:dyDescent="0.2">
      <c r="A7" s="97" t="s">
        <v>120</v>
      </c>
      <c r="B7" s="108"/>
      <c r="C7" s="84"/>
      <c r="D7" s="84"/>
      <c r="E7" s="89"/>
      <c r="F7" s="89"/>
      <c r="G7" s="89"/>
      <c r="H7" s="89"/>
    </row>
    <row r="8" spans="1:8" ht="12.75" customHeight="1" x14ac:dyDescent="0.2">
      <c r="A8" s="83" t="s">
        <v>123</v>
      </c>
      <c r="B8" s="136">
        <f>D8-C8</f>
        <v>6</v>
      </c>
      <c r="C8" s="84">
        <v>1</v>
      </c>
      <c r="D8" s="84">
        <v>7</v>
      </c>
      <c r="E8" s="118">
        <f>D8/181*100</f>
        <v>3.867403314917127</v>
      </c>
      <c r="F8" s="89"/>
      <c r="G8" s="89"/>
      <c r="H8" s="89"/>
    </row>
    <row r="9" spans="1:8" ht="12.75" customHeight="1" x14ac:dyDescent="0.2">
      <c r="A9" s="83" t="s">
        <v>124</v>
      </c>
      <c r="B9" s="136">
        <f>D9-C9</f>
        <v>6</v>
      </c>
      <c r="C9" s="84">
        <v>3</v>
      </c>
      <c r="D9" s="84">
        <v>9</v>
      </c>
      <c r="E9" s="118">
        <f t="shared" ref="E9:E19" si="0">D9/181*100</f>
        <v>4.972375690607735</v>
      </c>
      <c r="F9" s="89"/>
      <c r="G9" s="89"/>
      <c r="H9" s="89"/>
    </row>
    <row r="10" spans="1:8" ht="12.75" customHeight="1" x14ac:dyDescent="0.2">
      <c r="A10" s="83" t="s">
        <v>125</v>
      </c>
      <c r="B10" s="136">
        <f>D10-C10</f>
        <v>61</v>
      </c>
      <c r="C10" s="84">
        <v>16</v>
      </c>
      <c r="D10" s="84">
        <v>77</v>
      </c>
      <c r="E10" s="118">
        <f t="shared" si="0"/>
        <v>42.541436464088399</v>
      </c>
      <c r="F10" s="89"/>
      <c r="G10" s="89"/>
      <c r="H10" s="89"/>
    </row>
    <row r="11" spans="1:8" ht="12.75" customHeight="1" x14ac:dyDescent="0.2">
      <c r="A11" s="83" t="s">
        <v>126</v>
      </c>
      <c r="B11" s="136">
        <f>D11-C11</f>
        <v>45</v>
      </c>
      <c r="C11" s="84">
        <v>10</v>
      </c>
      <c r="D11" s="84">
        <v>55</v>
      </c>
      <c r="E11" s="118">
        <f t="shared" si="0"/>
        <v>30.386740331491712</v>
      </c>
      <c r="F11" s="89"/>
      <c r="G11" s="89"/>
      <c r="H11" s="89"/>
    </row>
    <row r="12" spans="1:8" ht="12.75" customHeight="1" x14ac:dyDescent="0.2">
      <c r="A12" s="97" t="s">
        <v>121</v>
      </c>
      <c r="B12" s="136"/>
      <c r="C12" s="84"/>
      <c r="D12" s="84"/>
      <c r="E12" s="118"/>
      <c r="F12" s="89"/>
      <c r="G12" s="89"/>
      <c r="H12" s="89"/>
    </row>
    <row r="13" spans="1:8" ht="12.75" customHeight="1" x14ac:dyDescent="0.2">
      <c r="A13" s="83" t="s">
        <v>127</v>
      </c>
      <c r="B13" s="136">
        <f>D13-C13</f>
        <v>56</v>
      </c>
      <c r="C13" s="84">
        <v>15</v>
      </c>
      <c r="D13" s="84">
        <v>71</v>
      </c>
      <c r="E13" s="118">
        <f t="shared" si="0"/>
        <v>39.226519337016576</v>
      </c>
      <c r="F13" s="89"/>
      <c r="G13" s="89"/>
      <c r="H13" s="89"/>
    </row>
    <row r="14" spans="1:8" ht="12.75" customHeight="1" x14ac:dyDescent="0.2">
      <c r="A14" s="83" t="s">
        <v>128</v>
      </c>
      <c r="B14" s="136">
        <f>D14-C14</f>
        <v>12</v>
      </c>
      <c r="C14" s="84">
        <v>1</v>
      </c>
      <c r="D14" s="84">
        <v>13</v>
      </c>
      <c r="E14" s="118">
        <f t="shared" si="0"/>
        <v>7.1823204419889501</v>
      </c>
      <c r="F14" s="89"/>
      <c r="G14" s="89"/>
      <c r="H14" s="89"/>
    </row>
    <row r="15" spans="1:8" ht="12.75" customHeight="1" x14ac:dyDescent="0.2">
      <c r="A15" s="83" t="s">
        <v>129</v>
      </c>
      <c r="B15" s="136">
        <f>D15-C15</f>
        <v>4</v>
      </c>
      <c r="C15" s="84">
        <v>6</v>
      </c>
      <c r="D15" s="84">
        <v>10</v>
      </c>
      <c r="E15" s="118">
        <f t="shared" si="0"/>
        <v>5.5248618784530388</v>
      </c>
      <c r="F15" s="89"/>
      <c r="G15" s="89"/>
      <c r="H15" s="89"/>
    </row>
    <row r="16" spans="1:8" ht="12.75" customHeight="1" x14ac:dyDescent="0.2">
      <c r="A16" s="83" t="s">
        <v>130</v>
      </c>
      <c r="B16" s="136">
        <f>D16-C16</f>
        <v>3</v>
      </c>
      <c r="C16" s="84">
        <v>3</v>
      </c>
      <c r="D16" s="84">
        <v>6</v>
      </c>
      <c r="E16" s="118">
        <f t="shared" si="0"/>
        <v>3.3149171270718232</v>
      </c>
      <c r="F16" s="89"/>
      <c r="G16" s="89"/>
      <c r="H16" s="89"/>
    </row>
    <row r="17" spans="1:8" ht="12.75" customHeight="1" x14ac:dyDescent="0.2">
      <c r="A17" s="83" t="s">
        <v>131</v>
      </c>
      <c r="B17" s="136">
        <f>D17-C17</f>
        <v>0</v>
      </c>
      <c r="C17" s="84">
        <v>0</v>
      </c>
      <c r="D17" s="84">
        <v>0</v>
      </c>
      <c r="E17" s="118">
        <f t="shared" si="0"/>
        <v>0</v>
      </c>
      <c r="F17" s="89"/>
      <c r="G17" s="89"/>
      <c r="H17" s="89"/>
    </row>
    <row r="18" spans="1:8" ht="12.75" customHeight="1" x14ac:dyDescent="0.2">
      <c r="A18" s="97" t="s">
        <v>122</v>
      </c>
      <c r="B18" s="136"/>
      <c r="C18" s="84"/>
      <c r="D18" s="84"/>
      <c r="E18" s="118"/>
      <c r="F18" s="89"/>
      <c r="G18" s="89"/>
      <c r="H18" s="89"/>
    </row>
    <row r="19" spans="1:8" ht="12.75" customHeight="1" x14ac:dyDescent="0.2">
      <c r="A19" s="104" t="s">
        <v>132</v>
      </c>
      <c r="B19" s="137">
        <f>D19-C19</f>
        <v>83</v>
      </c>
      <c r="C19" s="106">
        <v>2</v>
      </c>
      <c r="D19" s="106">
        <v>85</v>
      </c>
      <c r="E19" s="119">
        <f t="shared" si="0"/>
        <v>46.961325966850829</v>
      </c>
      <c r="F19" s="89"/>
      <c r="G19" s="89"/>
      <c r="H19" s="89"/>
    </row>
    <row r="20" spans="1:8" s="63" customFormat="1" ht="12" x14ac:dyDescent="0.2"/>
    <row r="21" spans="1:8" s="63" customFormat="1" ht="12" x14ac:dyDescent="0.2"/>
    <row r="22" spans="1:8" s="63" customFormat="1" x14ac:dyDescent="0.2">
      <c r="A22" s="76"/>
      <c r="B22" s="77"/>
    </row>
    <row r="23" spans="1:8" s="63" customFormat="1" x14ac:dyDescent="0.2">
      <c r="A23" s="76"/>
      <c r="B23" s="77"/>
    </row>
    <row r="24" spans="1:8" s="63" customFormat="1" x14ac:dyDescent="0.2">
      <c r="A24" s="77"/>
      <c r="B24" s="77"/>
    </row>
    <row r="25" spans="1:8" s="63" customFormat="1" x14ac:dyDescent="0.2">
      <c r="A25" s="77"/>
      <c r="B25" s="77"/>
    </row>
    <row r="26" spans="1:8" s="63" customFormat="1" x14ac:dyDescent="0.2">
      <c r="A26" s="77"/>
      <c r="B26" s="77"/>
    </row>
    <row r="27" spans="1:8" s="63" customFormat="1" x14ac:dyDescent="0.2">
      <c r="A27" s="77"/>
      <c r="B27" s="77"/>
    </row>
    <row r="28" spans="1:8" s="63" customFormat="1" x14ac:dyDescent="0.2">
      <c r="A28" s="77"/>
      <c r="B28" s="77"/>
    </row>
    <row r="29" spans="1:8" s="63" customFormat="1" x14ac:dyDescent="0.2">
      <c r="A29" s="77"/>
      <c r="B29" s="77"/>
    </row>
    <row r="30" spans="1:8" s="63" customFormat="1" x14ac:dyDescent="0.2">
      <c r="A30" s="76"/>
      <c r="B30" s="77"/>
    </row>
    <row r="31" spans="1:8" s="63" customFormat="1" ht="12" x14ac:dyDescent="0.2"/>
    <row r="32" spans="1:8" s="63" customFormat="1" ht="12" x14ac:dyDescent="0.2"/>
    <row r="33" s="63" customFormat="1" ht="12" x14ac:dyDescent="0.2"/>
    <row r="34" s="63" customFormat="1" ht="12" x14ac:dyDescent="0.2"/>
    <row r="35" s="63" customFormat="1" ht="12" x14ac:dyDescent="0.2"/>
    <row r="36" s="63" customFormat="1" ht="12" x14ac:dyDescent="0.2"/>
    <row r="37" s="63" customFormat="1" ht="12" x14ac:dyDescent="0.2"/>
    <row r="38" s="63" customFormat="1" ht="12" x14ac:dyDescent="0.2"/>
    <row r="39" s="63" customFormat="1" ht="12" x14ac:dyDescent="0.2"/>
    <row r="40" s="63" customFormat="1" ht="12" x14ac:dyDescent="0.2"/>
    <row r="41" s="63" customFormat="1" ht="12" x14ac:dyDescent="0.2"/>
    <row r="42" s="63" customFormat="1" ht="12" x14ac:dyDescent="0.2"/>
    <row r="43" s="63" customFormat="1" ht="12" x14ac:dyDescent="0.2"/>
    <row r="44" s="63" customFormat="1" ht="12" x14ac:dyDescent="0.2"/>
    <row r="45" s="63" customFormat="1" ht="12" x14ac:dyDescent="0.2"/>
    <row r="46" s="63" customFormat="1" ht="12" x14ac:dyDescent="0.2"/>
    <row r="47" s="63" customFormat="1" ht="12" x14ac:dyDescent="0.2"/>
    <row r="48" s="63" customFormat="1" ht="12" x14ac:dyDescent="0.2"/>
    <row r="49" s="63" customFormat="1" ht="12" x14ac:dyDescent="0.2"/>
    <row r="50" s="63" customFormat="1" ht="12" x14ac:dyDescent="0.2"/>
    <row r="51" s="63" customFormat="1" ht="12" x14ac:dyDescent="0.2"/>
    <row r="52" s="63" customFormat="1" ht="12" x14ac:dyDescent="0.2"/>
    <row r="53" s="63" customFormat="1" ht="12" x14ac:dyDescent="0.2"/>
    <row r="54" s="63" customFormat="1" ht="12" x14ac:dyDescent="0.2"/>
    <row r="55" s="63" customFormat="1" ht="12" x14ac:dyDescent="0.2"/>
    <row r="56" s="63" customFormat="1" ht="12" x14ac:dyDescent="0.2"/>
    <row r="57" s="63" customFormat="1" ht="12" x14ac:dyDescent="0.2"/>
    <row r="58" s="63" customFormat="1" ht="12" x14ac:dyDescent="0.2"/>
    <row r="59" s="63" customFormat="1" ht="12" x14ac:dyDescent="0.2"/>
    <row r="60" s="63" customFormat="1" ht="12" x14ac:dyDescent="0.2"/>
    <row r="61" s="63" customFormat="1" ht="12" x14ac:dyDescent="0.2"/>
    <row r="62" s="63" customFormat="1" ht="12" x14ac:dyDescent="0.2"/>
    <row r="63" s="63" customFormat="1" ht="12" x14ac:dyDescent="0.2"/>
    <row r="64" s="63" customFormat="1" ht="12" x14ac:dyDescent="0.2"/>
    <row r="65" s="63" customFormat="1" ht="12" x14ac:dyDescent="0.2"/>
    <row r="66" s="63" customFormat="1" ht="12" x14ac:dyDescent="0.2"/>
    <row r="67" s="63" customFormat="1" ht="12" x14ac:dyDescent="0.2"/>
    <row r="68" s="63" customFormat="1" ht="12" x14ac:dyDescent="0.2"/>
    <row r="69" s="63" customFormat="1" ht="12" x14ac:dyDescent="0.2"/>
    <row r="70" s="63" customFormat="1" ht="12" x14ac:dyDescent="0.2"/>
    <row r="71" s="63" customFormat="1" ht="12" x14ac:dyDescent="0.2"/>
    <row r="72" s="63" customFormat="1" ht="12" x14ac:dyDescent="0.2"/>
    <row r="73" s="63" customFormat="1" ht="12" x14ac:dyDescent="0.2"/>
    <row r="74" s="63" customFormat="1" ht="12" x14ac:dyDescent="0.2"/>
    <row r="75" s="63" customFormat="1" ht="12" x14ac:dyDescent="0.2"/>
    <row r="76" s="63" customFormat="1" ht="12" x14ac:dyDescent="0.2"/>
    <row r="77" s="63" customFormat="1" ht="12" x14ac:dyDescent="0.2"/>
    <row r="78" s="63" customFormat="1" ht="12" x14ac:dyDescent="0.2"/>
    <row r="79" s="63" customFormat="1" ht="12" x14ac:dyDescent="0.2"/>
    <row r="80" s="63" customFormat="1" ht="12" x14ac:dyDescent="0.2"/>
    <row r="81" s="63" customFormat="1" ht="12" x14ac:dyDescent="0.2"/>
    <row r="82" s="63" customFormat="1" ht="12" x14ac:dyDescent="0.2"/>
    <row r="83" s="63" customFormat="1" ht="12" x14ac:dyDescent="0.2"/>
    <row r="84" s="63" customFormat="1" ht="12" x14ac:dyDescent="0.2"/>
    <row r="85" s="63" customFormat="1" ht="12" x14ac:dyDescent="0.2"/>
    <row r="86" s="63" customFormat="1" ht="12" x14ac:dyDescent="0.2"/>
    <row r="87" s="63" customFormat="1" ht="12" x14ac:dyDescent="0.2"/>
    <row r="88" s="63" customFormat="1" ht="12" x14ac:dyDescent="0.2"/>
    <row r="89" s="63" customFormat="1" ht="12" x14ac:dyDescent="0.2"/>
    <row r="90" s="63" customFormat="1" ht="12" x14ac:dyDescent="0.2"/>
    <row r="91" s="63" customFormat="1" ht="12" x14ac:dyDescent="0.2"/>
    <row r="92" s="63" customFormat="1" ht="12" x14ac:dyDescent="0.2"/>
    <row r="93" s="63" customFormat="1" ht="12" x14ac:dyDescent="0.2"/>
    <row r="94" s="63" customFormat="1" ht="12" x14ac:dyDescent="0.2"/>
    <row r="95" s="63" customFormat="1" ht="12" x14ac:dyDescent="0.2"/>
    <row r="96" s="63" customFormat="1" ht="12" x14ac:dyDescent="0.2"/>
    <row r="97" s="63" customFormat="1" ht="12" x14ac:dyDescent="0.2"/>
    <row r="98" s="63" customFormat="1" ht="12" x14ac:dyDescent="0.2"/>
    <row r="99" s="63" customFormat="1" ht="12" x14ac:dyDescent="0.2"/>
    <row r="100" s="63" customFormat="1" ht="12" x14ac:dyDescent="0.2"/>
    <row r="101" s="63" customFormat="1" ht="12" x14ac:dyDescent="0.2"/>
    <row r="102" s="63" customFormat="1" ht="12" x14ac:dyDescent="0.2"/>
    <row r="103" s="63" customFormat="1" ht="12" x14ac:dyDescent="0.2"/>
    <row r="104" s="63" customFormat="1" ht="12" x14ac:dyDescent="0.2"/>
    <row r="105" s="63" customFormat="1" ht="12" x14ac:dyDescent="0.2"/>
    <row r="106" s="63" customFormat="1" ht="12" x14ac:dyDescent="0.2"/>
    <row r="107" s="63" customFormat="1" ht="12" x14ac:dyDescent="0.2"/>
    <row r="108" s="63" customFormat="1" ht="12" x14ac:dyDescent="0.2"/>
    <row r="109" s="63" customFormat="1" ht="12" x14ac:dyDescent="0.2"/>
    <row r="110" s="63" customFormat="1" ht="12" x14ac:dyDescent="0.2"/>
    <row r="111" s="63" customFormat="1" ht="12" x14ac:dyDescent="0.2"/>
    <row r="112" s="63" customFormat="1" ht="12" x14ac:dyDescent="0.2"/>
    <row r="113" s="63" customFormat="1" ht="12" x14ac:dyDescent="0.2"/>
    <row r="114" s="63" customFormat="1" ht="12" x14ac:dyDescent="0.2"/>
    <row r="115" s="63" customFormat="1" ht="12" x14ac:dyDescent="0.2"/>
    <row r="116" s="63" customFormat="1" ht="12" x14ac:dyDescent="0.2"/>
    <row r="117" s="63" customFormat="1" ht="12" x14ac:dyDescent="0.2"/>
    <row r="118" s="63" customFormat="1" ht="12" x14ac:dyDescent="0.2"/>
    <row r="119" s="63" customFormat="1" ht="12" x14ac:dyDescent="0.2"/>
    <row r="120" s="63" customFormat="1" ht="12" x14ac:dyDescent="0.2"/>
    <row r="121" s="63" customFormat="1" ht="12" x14ac:dyDescent="0.2"/>
    <row r="122" s="63" customFormat="1" ht="12" x14ac:dyDescent="0.2"/>
    <row r="123" s="63" customFormat="1" ht="12" x14ac:dyDescent="0.2"/>
    <row r="124" s="63" customFormat="1" ht="12" x14ac:dyDescent="0.2"/>
    <row r="125" s="63" customFormat="1" ht="12" x14ac:dyDescent="0.2"/>
    <row r="126" s="63" customFormat="1" ht="12" x14ac:dyDescent="0.2"/>
    <row r="127" s="63" customFormat="1" ht="12" x14ac:dyDescent="0.2"/>
    <row r="128" s="63" customFormat="1" ht="12" x14ac:dyDescent="0.2"/>
    <row r="129" s="63" customFormat="1" ht="12" x14ac:dyDescent="0.2"/>
    <row r="130" s="63" customFormat="1" ht="12" x14ac:dyDescent="0.2"/>
    <row r="131" s="63" customFormat="1" ht="12" x14ac:dyDescent="0.2"/>
    <row r="132" s="63" customFormat="1" ht="12" x14ac:dyDescent="0.2"/>
    <row r="133" s="63" customFormat="1" ht="12" x14ac:dyDescent="0.2"/>
    <row r="134" s="63" customFormat="1" ht="12" x14ac:dyDescent="0.2"/>
    <row r="135" s="63" customFormat="1" ht="12" x14ac:dyDescent="0.2"/>
    <row r="136" s="63" customFormat="1" ht="12" x14ac:dyDescent="0.2"/>
    <row r="137" s="63" customFormat="1" ht="12" x14ac:dyDescent="0.2"/>
    <row r="138" s="63" customFormat="1" ht="12" x14ac:dyDescent="0.2"/>
    <row r="139" s="63" customFormat="1" ht="12" x14ac:dyDescent="0.2"/>
    <row r="140" s="63" customFormat="1" ht="12" x14ac:dyDescent="0.2"/>
    <row r="141" s="63" customFormat="1" ht="12" x14ac:dyDescent="0.2"/>
    <row r="142" s="63" customFormat="1" ht="12" x14ac:dyDescent="0.2"/>
    <row r="143" s="63" customFormat="1" ht="12" x14ac:dyDescent="0.2"/>
    <row r="144" s="63" customFormat="1" ht="12" x14ac:dyDescent="0.2"/>
    <row r="145" s="63" customFormat="1" ht="12" x14ac:dyDescent="0.2"/>
    <row r="146" s="63" customFormat="1" ht="12" x14ac:dyDescent="0.2"/>
    <row r="147" s="63" customFormat="1" ht="12" x14ac:dyDescent="0.2"/>
    <row r="148" s="63" customFormat="1" ht="12" x14ac:dyDescent="0.2"/>
    <row r="149" s="63" customFormat="1" ht="12" x14ac:dyDescent="0.2"/>
    <row r="150" s="63" customFormat="1" ht="12" x14ac:dyDescent="0.2"/>
    <row r="151" s="63" customFormat="1" ht="12" x14ac:dyDescent="0.2"/>
    <row r="152" s="63" customFormat="1" ht="12" x14ac:dyDescent="0.2"/>
    <row r="153" s="63" customFormat="1" ht="12" x14ac:dyDescent="0.2"/>
    <row r="154" s="63" customFormat="1" ht="12" x14ac:dyDescent="0.2"/>
    <row r="155" s="63" customFormat="1" ht="12" x14ac:dyDescent="0.2"/>
    <row r="156" s="63" customFormat="1" ht="12" x14ac:dyDescent="0.2"/>
    <row r="157" s="63" customFormat="1" ht="12" x14ac:dyDescent="0.2"/>
    <row r="158" s="63" customFormat="1" ht="12" x14ac:dyDescent="0.2"/>
    <row r="159" s="63" customFormat="1" ht="12" x14ac:dyDescent="0.2"/>
    <row r="160" s="63" customFormat="1" ht="12" x14ac:dyDescent="0.2"/>
    <row r="161" s="63" customFormat="1" ht="12" x14ac:dyDescent="0.2"/>
    <row r="162" s="63" customFormat="1" ht="12" x14ac:dyDescent="0.2"/>
    <row r="163" s="63" customFormat="1" ht="12" x14ac:dyDescent="0.2"/>
    <row r="164" s="63" customFormat="1" ht="12" x14ac:dyDescent="0.2"/>
    <row r="165" s="63" customFormat="1" ht="12" x14ac:dyDescent="0.2"/>
    <row r="166" s="63" customFormat="1" ht="12" x14ac:dyDescent="0.2"/>
    <row r="167" s="63" customFormat="1" ht="12" x14ac:dyDescent="0.2"/>
    <row r="168" s="63" customFormat="1" ht="12" x14ac:dyDescent="0.2"/>
    <row r="169" s="63" customFormat="1" ht="12" x14ac:dyDescent="0.2"/>
    <row r="170" s="63" customFormat="1" ht="12" x14ac:dyDescent="0.2"/>
    <row r="171" s="63" customFormat="1" ht="12" x14ac:dyDescent="0.2"/>
    <row r="172" s="63" customFormat="1" ht="12" x14ac:dyDescent="0.2"/>
    <row r="173" s="63" customFormat="1" ht="12" x14ac:dyDescent="0.2"/>
    <row r="174" s="63" customFormat="1" ht="12" x14ac:dyDescent="0.2"/>
    <row r="175" s="63" customFormat="1" ht="12" x14ac:dyDescent="0.2"/>
    <row r="176" s="63" customFormat="1" ht="12" x14ac:dyDescent="0.2"/>
    <row r="177" s="63" customFormat="1" ht="12" x14ac:dyDescent="0.2"/>
    <row r="178" s="63" customFormat="1" ht="12" x14ac:dyDescent="0.2"/>
    <row r="179" s="63" customFormat="1" ht="12" x14ac:dyDescent="0.2"/>
    <row r="180" s="63" customFormat="1" ht="12" x14ac:dyDescent="0.2"/>
    <row r="181" s="63" customFormat="1" ht="12" x14ac:dyDescent="0.2"/>
    <row r="182" s="63" customFormat="1" ht="12" x14ac:dyDescent="0.2"/>
    <row r="183" s="63" customFormat="1" ht="12" x14ac:dyDescent="0.2"/>
    <row r="184" s="63" customFormat="1" ht="12" x14ac:dyDescent="0.2"/>
    <row r="185" s="63" customFormat="1" ht="12" x14ac:dyDescent="0.2"/>
    <row r="186" s="63" customFormat="1" ht="12" x14ac:dyDescent="0.2"/>
    <row r="187" s="63" customFormat="1" ht="12" x14ac:dyDescent="0.2"/>
    <row r="188" s="63" customFormat="1" ht="12" x14ac:dyDescent="0.2"/>
    <row r="189" s="63" customFormat="1" ht="12" x14ac:dyDescent="0.2"/>
    <row r="190" s="63" customFormat="1" ht="12" x14ac:dyDescent="0.2"/>
    <row r="191" s="63" customFormat="1" ht="12" x14ac:dyDescent="0.2"/>
    <row r="192" s="63" customFormat="1" ht="12" x14ac:dyDescent="0.2"/>
    <row r="193" s="63" customFormat="1" ht="12" x14ac:dyDescent="0.2"/>
    <row r="194" s="63" customFormat="1" ht="12" x14ac:dyDescent="0.2"/>
    <row r="195" s="63" customFormat="1" ht="12" x14ac:dyDescent="0.2"/>
    <row r="196" s="63" customFormat="1" ht="12" x14ac:dyDescent="0.2"/>
    <row r="197" s="63" customFormat="1" ht="12" x14ac:dyDescent="0.2"/>
    <row r="198" s="63" customFormat="1" ht="12" x14ac:dyDescent="0.2"/>
    <row r="199" s="63" customFormat="1" ht="12" x14ac:dyDescent="0.2"/>
    <row r="200" s="63" customFormat="1" ht="12" x14ac:dyDescent="0.2"/>
    <row r="201" s="63" customFormat="1" ht="12" x14ac:dyDescent="0.2"/>
    <row r="202" s="63" customFormat="1" ht="12" x14ac:dyDescent="0.2"/>
    <row r="203" s="63" customFormat="1" ht="12" x14ac:dyDescent="0.2"/>
    <row r="204" s="63" customFormat="1" ht="12" x14ac:dyDescent="0.2"/>
    <row r="205" s="63" customFormat="1" ht="12" x14ac:dyDescent="0.2"/>
    <row r="206" s="63" customFormat="1" ht="12" x14ac:dyDescent="0.2"/>
    <row r="207" s="63" customFormat="1" ht="12" x14ac:dyDescent="0.2"/>
    <row r="208" s="63" customFormat="1" ht="12" x14ac:dyDescent="0.2"/>
    <row r="209" s="63" customFormat="1" ht="12" x14ac:dyDescent="0.2"/>
    <row r="210" s="63" customFormat="1" ht="12" x14ac:dyDescent="0.2"/>
    <row r="211" s="63" customFormat="1" ht="12" x14ac:dyDescent="0.2"/>
    <row r="212" s="63" customFormat="1" ht="12" x14ac:dyDescent="0.2"/>
    <row r="213" s="63" customFormat="1" ht="12" x14ac:dyDescent="0.2"/>
    <row r="214" s="63" customFormat="1" ht="12" x14ac:dyDescent="0.2"/>
    <row r="215" s="63" customFormat="1" ht="12" x14ac:dyDescent="0.2"/>
    <row r="216" s="63" customFormat="1" ht="12" x14ac:dyDescent="0.2"/>
    <row r="217" s="63" customFormat="1" ht="12" x14ac:dyDescent="0.2"/>
    <row r="218" s="63" customFormat="1" ht="12" x14ac:dyDescent="0.2"/>
    <row r="219" s="63" customFormat="1" ht="12" x14ac:dyDescent="0.2"/>
    <row r="220" s="63" customFormat="1" ht="12" x14ac:dyDescent="0.2"/>
    <row r="221" s="63" customFormat="1" ht="12" x14ac:dyDescent="0.2"/>
    <row r="222" s="63" customFormat="1" ht="12" x14ac:dyDescent="0.2"/>
    <row r="223" s="63" customFormat="1" ht="12" x14ac:dyDescent="0.2"/>
    <row r="224" s="63" customFormat="1" ht="12" x14ac:dyDescent="0.2"/>
    <row r="225" s="63" customFormat="1" ht="12" x14ac:dyDescent="0.2"/>
    <row r="226" s="63" customFormat="1" ht="12" x14ac:dyDescent="0.2"/>
    <row r="227" s="63" customFormat="1" ht="12" x14ac:dyDescent="0.2"/>
    <row r="228" s="63" customFormat="1" ht="12" x14ac:dyDescent="0.2"/>
    <row r="229" s="63" customFormat="1" ht="12" x14ac:dyDescent="0.2"/>
    <row r="230" s="63" customFormat="1" ht="12" x14ac:dyDescent="0.2"/>
    <row r="231" s="63" customFormat="1" ht="12" x14ac:dyDescent="0.2"/>
    <row r="232" s="63" customFormat="1" ht="12" x14ac:dyDescent="0.2"/>
    <row r="233" s="63" customFormat="1" ht="12" x14ac:dyDescent="0.2"/>
    <row r="234" s="63" customFormat="1" ht="12" x14ac:dyDescent="0.2"/>
    <row r="235" s="63" customFormat="1" ht="12" x14ac:dyDescent="0.2"/>
    <row r="236" s="63" customFormat="1" ht="12" x14ac:dyDescent="0.2"/>
    <row r="237" s="63" customFormat="1" ht="12" x14ac:dyDescent="0.2"/>
    <row r="238" s="63" customFormat="1" ht="12" x14ac:dyDescent="0.2"/>
    <row r="239" s="63" customFormat="1" ht="12" x14ac:dyDescent="0.2"/>
    <row r="240" s="63" customFormat="1" ht="12" x14ac:dyDescent="0.2"/>
    <row r="241" s="63" customFormat="1" ht="12" x14ac:dyDescent="0.2"/>
    <row r="242" s="63" customFormat="1" ht="12" x14ac:dyDescent="0.2"/>
    <row r="243" s="63" customFormat="1" ht="12" x14ac:dyDescent="0.2"/>
    <row r="244" s="63" customFormat="1" ht="12" x14ac:dyDescent="0.2"/>
    <row r="245" s="63" customFormat="1" ht="12" x14ac:dyDescent="0.2"/>
    <row r="246" s="63" customFormat="1" ht="12" x14ac:dyDescent="0.2"/>
    <row r="247" s="63" customFormat="1" ht="12" x14ac:dyDescent="0.2"/>
    <row r="248" s="63" customFormat="1" ht="12" x14ac:dyDescent="0.2"/>
    <row r="249" s="63" customFormat="1" ht="12" x14ac:dyDescent="0.2"/>
    <row r="250" s="63" customFormat="1" ht="12" x14ac:dyDescent="0.2"/>
    <row r="251" s="63" customFormat="1" ht="12" x14ac:dyDescent="0.2"/>
    <row r="252" s="63" customFormat="1" ht="12" x14ac:dyDescent="0.2"/>
    <row r="253" s="63" customFormat="1" ht="12" x14ac:dyDescent="0.2"/>
    <row r="254" s="63" customFormat="1" ht="12" x14ac:dyDescent="0.2"/>
    <row r="255" s="63" customFormat="1" ht="12" x14ac:dyDescent="0.2"/>
    <row r="256" s="63" customFormat="1" ht="12" x14ac:dyDescent="0.2"/>
    <row r="257" s="63" customFormat="1" ht="12" x14ac:dyDescent="0.2"/>
    <row r="258" s="63" customFormat="1" ht="12" x14ac:dyDescent="0.2"/>
    <row r="259" s="63" customFormat="1" ht="12" x14ac:dyDescent="0.2"/>
    <row r="260" s="63" customFormat="1" ht="12" x14ac:dyDescent="0.2"/>
    <row r="261" s="63" customFormat="1" ht="12" x14ac:dyDescent="0.2"/>
    <row r="262" s="63" customFormat="1" ht="12" x14ac:dyDescent="0.2"/>
    <row r="263" s="63" customFormat="1" ht="12" x14ac:dyDescent="0.2"/>
    <row r="264" s="63" customFormat="1" ht="12" x14ac:dyDescent="0.2"/>
    <row r="265" s="63" customFormat="1" ht="12" x14ac:dyDescent="0.2"/>
    <row r="266" s="63" customFormat="1" ht="12" x14ac:dyDescent="0.2"/>
    <row r="267" s="63" customFormat="1" ht="12" x14ac:dyDescent="0.2"/>
    <row r="268" s="63" customFormat="1" ht="12" x14ac:dyDescent="0.2"/>
    <row r="269" s="63" customFormat="1" ht="12" x14ac:dyDescent="0.2"/>
    <row r="270" s="63" customFormat="1" ht="12" x14ac:dyDescent="0.2"/>
    <row r="271" s="63" customFormat="1" ht="12" x14ac:dyDescent="0.2"/>
    <row r="272" s="63" customFormat="1" ht="12" x14ac:dyDescent="0.2"/>
    <row r="273" s="63" customFormat="1" ht="12" x14ac:dyDescent="0.2"/>
    <row r="274" s="63" customFormat="1" ht="12" x14ac:dyDescent="0.2"/>
    <row r="275" s="63" customFormat="1" ht="12" x14ac:dyDescent="0.2"/>
    <row r="276" s="63" customFormat="1" ht="12" x14ac:dyDescent="0.2"/>
    <row r="277" s="63" customFormat="1" ht="12" x14ac:dyDescent="0.2"/>
    <row r="278" s="63" customFormat="1" ht="12" x14ac:dyDescent="0.2"/>
    <row r="279" s="63" customFormat="1" ht="12" x14ac:dyDescent="0.2"/>
    <row r="280" s="63" customFormat="1" ht="12" x14ac:dyDescent="0.2"/>
    <row r="281" s="63" customFormat="1" ht="12" x14ac:dyDescent="0.2"/>
    <row r="282" s="63" customFormat="1" ht="12" x14ac:dyDescent="0.2"/>
    <row r="283" s="63" customFormat="1" ht="12" x14ac:dyDescent="0.2"/>
    <row r="284" s="63" customFormat="1" ht="12" x14ac:dyDescent="0.2"/>
    <row r="285" s="63" customFormat="1" ht="12" x14ac:dyDescent="0.2"/>
    <row r="286" s="63" customFormat="1" ht="12" x14ac:dyDescent="0.2"/>
    <row r="287" s="63" customFormat="1" ht="12" x14ac:dyDescent="0.2"/>
    <row r="288" s="63" customFormat="1" ht="12" x14ac:dyDescent="0.2"/>
    <row r="289" s="63" customFormat="1" ht="12" x14ac:dyDescent="0.2"/>
    <row r="290" s="63" customFormat="1" ht="12" x14ac:dyDescent="0.2"/>
    <row r="291" s="63" customFormat="1" ht="12" x14ac:dyDescent="0.2"/>
    <row r="292" s="63" customFormat="1" ht="12" x14ac:dyDescent="0.2"/>
    <row r="293" s="63" customFormat="1" ht="12" x14ac:dyDescent="0.2"/>
    <row r="294" s="63" customFormat="1" ht="12" x14ac:dyDescent="0.2"/>
    <row r="295" s="63" customFormat="1" ht="12" x14ac:dyDescent="0.2"/>
    <row r="296" s="63" customFormat="1" ht="12" x14ac:dyDescent="0.2"/>
    <row r="297" s="63" customFormat="1" ht="12" x14ac:dyDescent="0.2"/>
    <row r="298" s="63" customFormat="1" ht="12" x14ac:dyDescent="0.2"/>
    <row r="299" s="63" customFormat="1" ht="12" x14ac:dyDescent="0.2"/>
    <row r="300" s="63" customFormat="1" ht="12" x14ac:dyDescent="0.2"/>
    <row r="301" s="63" customFormat="1" ht="12" x14ac:dyDescent="0.2"/>
    <row r="302" s="63" customFormat="1" ht="12" x14ac:dyDescent="0.2"/>
    <row r="303" s="63" customFormat="1" ht="12" x14ac:dyDescent="0.2"/>
    <row r="304" s="63" customFormat="1" ht="12" x14ac:dyDescent="0.2"/>
    <row r="305" s="63" customFormat="1" ht="12" x14ac:dyDescent="0.2"/>
    <row r="306" s="63" customFormat="1" ht="12" x14ac:dyDescent="0.2"/>
    <row r="307" s="63" customFormat="1" ht="12" x14ac:dyDescent="0.2"/>
    <row r="308" s="63" customFormat="1" ht="12" x14ac:dyDescent="0.2"/>
    <row r="309" s="63" customFormat="1" ht="12" x14ac:dyDescent="0.2"/>
    <row r="310" s="63" customFormat="1" ht="12" x14ac:dyDescent="0.2"/>
    <row r="311" s="63" customFormat="1" ht="12" x14ac:dyDescent="0.2"/>
    <row r="312" s="63" customFormat="1" ht="12" x14ac:dyDescent="0.2"/>
    <row r="313" s="63" customFormat="1" ht="12" x14ac:dyDescent="0.2"/>
    <row r="314" s="63" customFormat="1" ht="12" x14ac:dyDescent="0.2"/>
    <row r="315" s="63" customFormat="1" ht="12" x14ac:dyDescent="0.2"/>
    <row r="316" s="63" customFormat="1" ht="12" x14ac:dyDescent="0.2"/>
    <row r="317" s="63" customFormat="1" ht="12" x14ac:dyDescent="0.2"/>
    <row r="318" s="63" customFormat="1" ht="12" x14ac:dyDescent="0.2"/>
    <row r="319" s="63" customFormat="1" ht="12" x14ac:dyDescent="0.2"/>
    <row r="320" s="63" customFormat="1" ht="12" x14ac:dyDescent="0.2"/>
    <row r="321" s="63" customFormat="1" ht="12" x14ac:dyDescent="0.2"/>
    <row r="322" s="63" customFormat="1" ht="12" x14ac:dyDescent="0.2"/>
    <row r="323" s="63" customFormat="1" ht="12" x14ac:dyDescent="0.2"/>
    <row r="324" s="63" customFormat="1" ht="12" x14ac:dyDescent="0.2"/>
    <row r="325" s="63" customFormat="1" ht="12" x14ac:dyDescent="0.2"/>
    <row r="326" s="63" customFormat="1" ht="12" x14ac:dyDescent="0.2"/>
    <row r="327" s="63" customFormat="1" ht="12" x14ac:dyDescent="0.2"/>
    <row r="328" s="63" customFormat="1" ht="12" x14ac:dyDescent="0.2"/>
    <row r="329" s="63" customFormat="1" ht="12" x14ac:dyDescent="0.2"/>
    <row r="330" s="63" customFormat="1" ht="12" x14ac:dyDescent="0.2"/>
    <row r="331" s="63" customFormat="1" ht="12" x14ac:dyDescent="0.2"/>
    <row r="332" s="63" customFormat="1" ht="12" x14ac:dyDescent="0.2"/>
    <row r="333" s="63" customFormat="1" ht="12" x14ac:dyDescent="0.2"/>
    <row r="334" s="63" customFormat="1" ht="12" x14ac:dyDescent="0.2"/>
    <row r="335" s="63" customFormat="1" ht="12" x14ac:dyDescent="0.2"/>
    <row r="336" s="63" customFormat="1" ht="12" x14ac:dyDescent="0.2"/>
    <row r="337" s="63" customFormat="1" ht="12" x14ac:dyDescent="0.2"/>
    <row r="338" s="63" customFormat="1" ht="12" x14ac:dyDescent="0.2"/>
    <row r="339" s="63" customFormat="1" ht="12" x14ac:dyDescent="0.2"/>
    <row r="340" s="63" customFormat="1" ht="12" x14ac:dyDescent="0.2"/>
    <row r="341" s="63" customFormat="1" ht="12" x14ac:dyDescent="0.2"/>
    <row r="342" s="63" customFormat="1" ht="12" x14ac:dyDescent="0.2"/>
    <row r="343" s="63" customFormat="1" ht="12" x14ac:dyDescent="0.2"/>
    <row r="344" s="63" customFormat="1" ht="12" x14ac:dyDescent="0.2"/>
    <row r="345" s="63" customFormat="1" ht="12" x14ac:dyDescent="0.2"/>
    <row r="346" s="63" customFormat="1" ht="12" x14ac:dyDescent="0.2"/>
    <row r="347" s="63" customFormat="1" ht="12" x14ac:dyDescent="0.2"/>
    <row r="348" s="63" customFormat="1" ht="12" x14ac:dyDescent="0.2"/>
    <row r="349" s="63" customFormat="1" ht="12" x14ac:dyDescent="0.2"/>
    <row r="350" s="63" customFormat="1" ht="12" x14ac:dyDescent="0.2"/>
    <row r="351" s="63" customFormat="1" ht="12" x14ac:dyDescent="0.2"/>
    <row r="352" s="63" customFormat="1" ht="12" x14ac:dyDescent="0.2"/>
    <row r="353" s="63" customFormat="1" ht="12" x14ac:dyDescent="0.2"/>
    <row r="354" s="63" customFormat="1" ht="12" x14ac:dyDescent="0.2"/>
    <row r="355" s="63" customFormat="1" ht="12" x14ac:dyDescent="0.2"/>
    <row r="356" s="63" customFormat="1" ht="12" x14ac:dyDescent="0.2"/>
    <row r="357" s="63" customFormat="1" ht="12" x14ac:dyDescent="0.2"/>
    <row r="358" s="63" customFormat="1" ht="12" x14ac:dyDescent="0.2"/>
    <row r="359" s="63" customFormat="1" ht="12" x14ac:dyDescent="0.2"/>
    <row r="360" s="63" customFormat="1" ht="12" x14ac:dyDescent="0.2"/>
    <row r="361" s="63" customFormat="1" ht="12" x14ac:dyDescent="0.2"/>
    <row r="362" s="63" customFormat="1" ht="12" x14ac:dyDescent="0.2"/>
    <row r="363" s="63" customFormat="1" ht="12" x14ac:dyDescent="0.2"/>
    <row r="364" s="63" customFormat="1" ht="12" x14ac:dyDescent="0.2"/>
    <row r="365" s="63" customFormat="1" ht="12" x14ac:dyDescent="0.2"/>
    <row r="366" s="63" customFormat="1" ht="12" x14ac:dyDescent="0.2"/>
    <row r="367" s="63" customFormat="1" ht="12" x14ac:dyDescent="0.2"/>
    <row r="368" s="63" customFormat="1" ht="12" x14ac:dyDescent="0.2"/>
    <row r="369" s="63" customFormat="1" ht="12" x14ac:dyDescent="0.2"/>
    <row r="370" s="63" customFormat="1" ht="12" x14ac:dyDescent="0.2"/>
    <row r="371" s="63" customFormat="1" ht="12" x14ac:dyDescent="0.2"/>
    <row r="372" s="63" customFormat="1" ht="12" x14ac:dyDescent="0.2"/>
    <row r="373" s="63" customFormat="1" ht="12" x14ac:dyDescent="0.2"/>
    <row r="374" s="63" customFormat="1" ht="12" x14ac:dyDescent="0.2"/>
    <row r="375" s="63" customFormat="1" ht="12" x14ac:dyDescent="0.2"/>
    <row r="376" s="63" customFormat="1" ht="12" x14ac:dyDescent="0.2"/>
    <row r="377" s="63" customFormat="1" ht="12" x14ac:dyDescent="0.2"/>
    <row r="378" s="63" customFormat="1" ht="12" x14ac:dyDescent="0.2"/>
    <row r="379" s="63" customFormat="1" ht="12" x14ac:dyDescent="0.2"/>
    <row r="380" s="63" customFormat="1" ht="12" x14ac:dyDescent="0.2"/>
    <row r="381" s="63" customFormat="1" ht="12" x14ac:dyDescent="0.2"/>
    <row r="382" s="63" customFormat="1" ht="12" x14ac:dyDescent="0.2"/>
    <row r="383" s="63" customFormat="1" ht="12" x14ac:dyDescent="0.2"/>
    <row r="384" s="63" customFormat="1" ht="12" x14ac:dyDescent="0.2"/>
    <row r="385" s="63" customFormat="1" ht="12" x14ac:dyDescent="0.2"/>
    <row r="386" s="63" customFormat="1" ht="12" x14ac:dyDescent="0.2"/>
    <row r="387" s="63" customFormat="1" ht="12" x14ac:dyDescent="0.2"/>
    <row r="388" s="63" customFormat="1" ht="12" x14ac:dyDescent="0.2"/>
    <row r="389" s="63" customFormat="1" ht="12" x14ac:dyDescent="0.2"/>
    <row r="390" s="63" customFormat="1" ht="12" x14ac:dyDescent="0.2"/>
    <row r="391" s="63" customFormat="1" ht="12" x14ac:dyDescent="0.2"/>
    <row r="392" s="63" customFormat="1" ht="12" x14ac:dyDescent="0.2"/>
    <row r="393" s="63" customFormat="1" ht="12" x14ac:dyDescent="0.2"/>
    <row r="394" s="63" customFormat="1" ht="12" x14ac:dyDescent="0.2"/>
    <row r="395" s="63" customFormat="1" ht="12" x14ac:dyDescent="0.2"/>
    <row r="396" s="63" customFormat="1" ht="12" x14ac:dyDescent="0.2"/>
    <row r="397" s="63" customFormat="1" ht="12" x14ac:dyDescent="0.2"/>
    <row r="398" s="63" customFormat="1" ht="12" x14ac:dyDescent="0.2"/>
    <row r="399" s="63" customFormat="1" ht="12" x14ac:dyDescent="0.2"/>
    <row r="400" s="63" customFormat="1" ht="12" x14ac:dyDescent="0.2"/>
    <row r="401" s="63" customFormat="1" ht="12" x14ac:dyDescent="0.2"/>
    <row r="402" s="63" customFormat="1" ht="12" x14ac:dyDescent="0.2"/>
    <row r="403" s="63" customFormat="1" ht="12" x14ac:dyDescent="0.2"/>
    <row r="404" s="63" customFormat="1" ht="12" x14ac:dyDescent="0.2"/>
    <row r="405" s="63" customFormat="1" ht="12" x14ac:dyDescent="0.2"/>
    <row r="406" s="63" customFormat="1" ht="12" x14ac:dyDescent="0.2"/>
    <row r="407" s="63" customFormat="1" ht="12" x14ac:dyDescent="0.2"/>
    <row r="408" s="63" customFormat="1" ht="12" x14ac:dyDescent="0.2"/>
    <row r="409" s="63" customFormat="1" ht="12" x14ac:dyDescent="0.2"/>
    <row r="410" s="63" customFormat="1" ht="12" x14ac:dyDescent="0.2"/>
    <row r="411" s="63" customFormat="1" ht="12" x14ac:dyDescent="0.2"/>
    <row r="412" s="63" customFormat="1" ht="12" x14ac:dyDescent="0.2"/>
    <row r="413" s="63" customFormat="1" ht="12" x14ac:dyDescent="0.2"/>
    <row r="414" s="63" customFormat="1" ht="12" x14ac:dyDescent="0.2"/>
    <row r="415" s="63" customFormat="1" ht="12" x14ac:dyDescent="0.2"/>
    <row r="416" s="63" customFormat="1" ht="12" x14ac:dyDescent="0.2"/>
    <row r="417" s="63" customFormat="1" ht="12" x14ac:dyDescent="0.2"/>
    <row r="418" s="63" customFormat="1" ht="12" x14ac:dyDescent="0.2"/>
    <row r="419" s="63" customFormat="1" ht="12" x14ac:dyDescent="0.2"/>
    <row r="420" s="63" customFormat="1" ht="12" x14ac:dyDescent="0.2"/>
    <row r="421" s="63" customFormat="1" ht="12" x14ac:dyDescent="0.2"/>
    <row r="422" s="63" customFormat="1" ht="12" x14ac:dyDescent="0.2"/>
    <row r="423" s="63" customFormat="1" ht="12" x14ac:dyDescent="0.2"/>
    <row r="424" s="63" customFormat="1" ht="12" x14ac:dyDescent="0.2"/>
    <row r="425" s="63" customFormat="1" ht="12" x14ac:dyDescent="0.2"/>
    <row r="426" s="63" customFormat="1" ht="12" x14ac:dyDescent="0.2"/>
    <row r="427" s="63" customFormat="1" ht="12" x14ac:dyDescent="0.2"/>
    <row r="428" s="63" customFormat="1" ht="12" x14ac:dyDescent="0.2"/>
    <row r="429" s="63" customFormat="1" ht="12" x14ac:dyDescent="0.2"/>
    <row r="430" s="63" customFormat="1" ht="12" x14ac:dyDescent="0.2"/>
    <row r="431" s="63" customFormat="1" ht="12" x14ac:dyDescent="0.2"/>
    <row r="432" s="63" customFormat="1" ht="12" x14ac:dyDescent="0.2"/>
    <row r="433" s="63" customFormat="1" ht="12" x14ac:dyDescent="0.2"/>
    <row r="434" s="63" customFormat="1" ht="12" x14ac:dyDescent="0.2"/>
    <row r="435" s="63" customFormat="1" ht="12" x14ac:dyDescent="0.2"/>
    <row r="436" s="63" customFormat="1" ht="12" x14ac:dyDescent="0.2"/>
    <row r="437" s="63" customFormat="1" ht="12" x14ac:dyDescent="0.2"/>
    <row r="438" s="63" customFormat="1" ht="12" x14ac:dyDescent="0.2"/>
    <row r="439" s="63" customFormat="1" ht="12" x14ac:dyDescent="0.2"/>
    <row r="440" s="63" customFormat="1" ht="12" x14ac:dyDescent="0.2"/>
    <row r="441" s="63" customFormat="1" ht="12" x14ac:dyDescent="0.2"/>
    <row r="442" s="63" customFormat="1" ht="12" x14ac:dyDescent="0.2"/>
    <row r="443" s="63" customFormat="1" ht="12" x14ac:dyDescent="0.2"/>
    <row r="444" s="63" customFormat="1" ht="12" x14ac:dyDescent="0.2"/>
    <row r="445" s="63" customFormat="1" ht="12" x14ac:dyDescent="0.2"/>
    <row r="446" s="63" customFormat="1" ht="12" x14ac:dyDescent="0.2"/>
    <row r="447" s="63" customFormat="1" ht="12" x14ac:dyDescent="0.2"/>
    <row r="448" s="63" customFormat="1" ht="12" x14ac:dyDescent="0.2"/>
    <row r="449" s="63" customFormat="1" ht="12" x14ac:dyDescent="0.2"/>
    <row r="450" s="63" customFormat="1" ht="12" x14ac:dyDescent="0.2"/>
    <row r="451" s="63" customFormat="1" ht="12" x14ac:dyDescent="0.2"/>
    <row r="452" s="63" customFormat="1" ht="12" x14ac:dyDescent="0.2"/>
    <row r="453" s="63" customFormat="1" ht="12" x14ac:dyDescent="0.2"/>
    <row r="454" s="63" customFormat="1" ht="12" x14ac:dyDescent="0.2"/>
    <row r="455" s="63" customFormat="1" ht="12" x14ac:dyDescent="0.2"/>
    <row r="456" s="63" customFormat="1" ht="12" x14ac:dyDescent="0.2"/>
    <row r="457" s="63" customFormat="1" ht="12" x14ac:dyDescent="0.2"/>
    <row r="458" s="63" customFormat="1" ht="12" x14ac:dyDescent="0.2"/>
    <row r="459" s="63" customFormat="1" ht="12" x14ac:dyDescent="0.2"/>
    <row r="460" s="63" customFormat="1" ht="12" x14ac:dyDescent="0.2"/>
    <row r="461" s="63" customFormat="1" ht="12" x14ac:dyDescent="0.2"/>
    <row r="462" s="63" customFormat="1" ht="12" x14ac:dyDescent="0.2"/>
    <row r="463" s="63" customFormat="1" ht="12" x14ac:dyDescent="0.2"/>
    <row r="464" s="63" customFormat="1" ht="12" x14ac:dyDescent="0.2"/>
    <row r="465" s="63" customFormat="1" ht="12" x14ac:dyDescent="0.2"/>
    <row r="466" s="63" customFormat="1" ht="12" x14ac:dyDescent="0.2"/>
    <row r="467" s="63" customFormat="1" ht="12" x14ac:dyDescent="0.2"/>
    <row r="468" s="63" customFormat="1" ht="12" x14ac:dyDescent="0.2"/>
    <row r="469" s="63" customFormat="1" ht="12" x14ac:dyDescent="0.2"/>
    <row r="470" s="63" customFormat="1" ht="12" x14ac:dyDescent="0.2"/>
    <row r="471" s="63" customFormat="1" ht="12" x14ac:dyDescent="0.2"/>
    <row r="472" s="63" customFormat="1" ht="12" x14ac:dyDescent="0.2"/>
    <row r="473" s="63" customFormat="1" ht="12" x14ac:dyDescent="0.2"/>
    <row r="474" s="63" customFormat="1" ht="12" x14ac:dyDescent="0.2"/>
    <row r="475" s="63" customFormat="1" ht="12" x14ac:dyDescent="0.2"/>
    <row r="476" s="63" customFormat="1" ht="12" x14ac:dyDescent="0.2"/>
    <row r="477" s="63" customFormat="1" ht="12" x14ac:dyDescent="0.2"/>
    <row r="478" s="63" customFormat="1" ht="12" x14ac:dyDescent="0.2"/>
    <row r="479" s="63" customFormat="1" ht="12" x14ac:dyDescent="0.2"/>
    <row r="480" s="63" customFormat="1" ht="12" x14ac:dyDescent="0.2"/>
    <row r="481" s="63" customFormat="1" ht="12" x14ac:dyDescent="0.2"/>
    <row r="482" s="63" customFormat="1" ht="12" x14ac:dyDescent="0.2"/>
    <row r="483" s="63" customFormat="1" ht="12" x14ac:dyDescent="0.2"/>
    <row r="484" s="63" customFormat="1" ht="12" x14ac:dyDescent="0.2"/>
    <row r="485" s="63" customFormat="1" ht="12" x14ac:dyDescent="0.2"/>
    <row r="486" s="63" customFormat="1" ht="12" x14ac:dyDescent="0.2"/>
    <row r="487" s="63" customFormat="1" ht="12" x14ac:dyDescent="0.2"/>
    <row r="488" s="63" customFormat="1" ht="12" x14ac:dyDescent="0.2"/>
    <row r="489" s="63" customFormat="1" ht="12" x14ac:dyDescent="0.2"/>
    <row r="490" s="63" customFormat="1" ht="12" x14ac:dyDescent="0.2"/>
    <row r="491" s="63" customFormat="1" ht="12" x14ac:dyDescent="0.2"/>
    <row r="492" s="63" customFormat="1" ht="12" x14ac:dyDescent="0.2"/>
    <row r="493" s="63" customFormat="1" ht="12" x14ac:dyDescent="0.2"/>
    <row r="494" s="63" customFormat="1" ht="12" x14ac:dyDescent="0.2"/>
    <row r="495" s="63" customFormat="1" ht="12" x14ac:dyDescent="0.2"/>
    <row r="496" s="63" customFormat="1" ht="12" x14ac:dyDescent="0.2"/>
    <row r="497" s="63" customFormat="1" ht="12" x14ac:dyDescent="0.2"/>
    <row r="498" s="63" customFormat="1" ht="12" x14ac:dyDescent="0.2"/>
    <row r="499" s="63" customFormat="1" ht="12" x14ac:dyDescent="0.2"/>
    <row r="500" s="63" customFormat="1" ht="12" x14ac:dyDescent="0.2"/>
    <row r="501" s="63" customFormat="1" ht="12" x14ac:dyDescent="0.2"/>
    <row r="502" s="63" customFormat="1" ht="12" x14ac:dyDescent="0.2"/>
    <row r="503" s="63" customFormat="1" ht="12" x14ac:dyDescent="0.2"/>
    <row r="504" s="63" customFormat="1" ht="12" x14ac:dyDescent="0.2"/>
    <row r="505" s="63" customFormat="1" ht="12" x14ac:dyDescent="0.2"/>
    <row r="506" s="63" customFormat="1" ht="12" x14ac:dyDescent="0.2"/>
  </sheetData>
  <mergeCells count="2">
    <mergeCell ref="B6:D6"/>
    <mergeCell ref="B4:E4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Normal="100" workbookViewId="0"/>
  </sheetViews>
  <sheetFormatPr defaultRowHeight="12.75" x14ac:dyDescent="0.2"/>
  <cols>
    <col min="1" max="1" width="48" style="62" customWidth="1"/>
    <col min="2" max="4" width="8.7109375" style="62" customWidth="1"/>
    <col min="5" max="5" width="0.85546875" style="62" customWidth="1"/>
    <col min="6" max="8" width="8.7109375" style="62" customWidth="1"/>
    <col min="9" max="9" width="0.85546875" style="62" customWidth="1"/>
    <col min="10" max="12" width="8.7109375" style="62" customWidth="1"/>
    <col min="13" max="16384" width="9.140625" style="62"/>
  </cols>
  <sheetData>
    <row r="1" spans="1:12" x14ac:dyDescent="0.2">
      <c r="A1" s="61" t="s">
        <v>206</v>
      </c>
    </row>
    <row r="2" spans="1:12" x14ac:dyDescent="0.2">
      <c r="A2" s="61" t="s">
        <v>176</v>
      </c>
    </row>
    <row r="3" spans="1:12" s="63" customFormat="1" ht="12" x14ac:dyDescent="0.2">
      <c r="I3" s="64"/>
    </row>
    <row r="4" spans="1:12" s="63" customFormat="1" ht="16.5" customHeight="1" x14ac:dyDescent="0.2">
      <c r="A4" s="164" t="s">
        <v>60</v>
      </c>
      <c r="B4" s="166" t="s">
        <v>66</v>
      </c>
      <c r="C4" s="166"/>
      <c r="D4" s="166"/>
      <c r="E4" s="65"/>
      <c r="F4" s="166" t="s">
        <v>67</v>
      </c>
      <c r="G4" s="166"/>
      <c r="H4" s="166"/>
      <c r="I4" s="65"/>
      <c r="J4" s="166" t="s">
        <v>0</v>
      </c>
      <c r="K4" s="166"/>
      <c r="L4" s="166"/>
    </row>
    <row r="5" spans="1:12" s="63" customFormat="1" ht="12" x14ac:dyDescent="0.2">
      <c r="A5" s="165"/>
      <c r="B5" s="66" t="s">
        <v>63</v>
      </c>
      <c r="C5" s="66" t="s">
        <v>64</v>
      </c>
      <c r="D5" s="66" t="s">
        <v>62</v>
      </c>
      <c r="E5" s="67"/>
      <c r="F5" s="66" t="s">
        <v>63</v>
      </c>
      <c r="G5" s="66" t="s">
        <v>64</v>
      </c>
      <c r="H5" s="66" t="s">
        <v>62</v>
      </c>
      <c r="I5" s="64"/>
      <c r="J5" s="66" t="s">
        <v>63</v>
      </c>
      <c r="K5" s="66" t="s">
        <v>64</v>
      </c>
      <c r="L5" s="66" t="s">
        <v>62</v>
      </c>
    </row>
    <row r="6" spans="1:12" x14ac:dyDescent="0.2">
      <c r="A6" s="6" t="s">
        <v>6</v>
      </c>
      <c r="B6" s="71"/>
      <c r="C6" s="71"/>
      <c r="D6" s="72"/>
      <c r="E6" s="72">
        <v>0</v>
      </c>
      <c r="F6" s="71"/>
      <c r="G6" s="71"/>
      <c r="H6" s="71"/>
      <c r="I6" s="72">
        <v>0</v>
      </c>
      <c r="J6" s="72"/>
      <c r="K6" s="72"/>
      <c r="L6" s="72"/>
    </row>
    <row r="7" spans="1:12" x14ac:dyDescent="0.2">
      <c r="A7" s="70" t="s">
        <v>79</v>
      </c>
      <c r="B7" s="71">
        <v>101</v>
      </c>
      <c r="C7" s="71">
        <v>65</v>
      </c>
      <c r="D7" s="72">
        <f>SUM(B7:C7)</f>
        <v>166</v>
      </c>
      <c r="E7" s="72">
        <v>0</v>
      </c>
      <c r="F7" s="71">
        <v>30</v>
      </c>
      <c r="G7" s="71">
        <v>25</v>
      </c>
      <c r="H7" s="72">
        <f>SUM(F7:G7)</f>
        <v>55</v>
      </c>
      <c r="I7" s="72">
        <v>0</v>
      </c>
      <c r="J7" s="71">
        <f>B7+F7</f>
        <v>131</v>
      </c>
      <c r="K7" s="71">
        <f>C7+G7</f>
        <v>90</v>
      </c>
      <c r="L7" s="72">
        <f>SUM(J7:K7)</f>
        <v>221</v>
      </c>
    </row>
    <row r="8" spans="1:12" x14ac:dyDescent="0.2">
      <c r="A8" s="70" t="s">
        <v>80</v>
      </c>
      <c r="B8" s="71">
        <v>9</v>
      </c>
      <c r="C8" s="71">
        <v>14</v>
      </c>
      <c r="D8" s="72">
        <f t="shared" ref="D8:D10" si="0">SUM(B8:C8)</f>
        <v>23</v>
      </c>
      <c r="E8" s="72">
        <v>0</v>
      </c>
      <c r="F8" s="71">
        <v>8</v>
      </c>
      <c r="G8" s="71">
        <v>4</v>
      </c>
      <c r="H8" s="72">
        <f t="shared" ref="H8:H10" si="1">SUM(F8:G8)</f>
        <v>12</v>
      </c>
      <c r="I8" s="72">
        <v>0</v>
      </c>
      <c r="J8" s="71">
        <f t="shared" ref="J8:K10" si="2">B8+F8</f>
        <v>17</v>
      </c>
      <c r="K8" s="71">
        <f t="shared" si="2"/>
        <v>18</v>
      </c>
      <c r="L8" s="72">
        <f t="shared" ref="L8" si="3">SUM(J8:K8)</f>
        <v>35</v>
      </c>
    </row>
    <row r="9" spans="1:12" x14ac:dyDescent="0.2">
      <c r="A9" s="6" t="s">
        <v>7</v>
      </c>
      <c r="D9" s="72"/>
      <c r="E9" s="4"/>
      <c r="F9" s="71"/>
      <c r="G9" s="71"/>
      <c r="H9" s="72"/>
      <c r="I9" s="4"/>
      <c r="J9" s="71"/>
      <c r="K9" s="71"/>
      <c r="L9" s="72"/>
    </row>
    <row r="10" spans="1:12" x14ac:dyDescent="0.2">
      <c r="A10" s="70" t="s">
        <v>81</v>
      </c>
      <c r="B10" s="71">
        <v>83</v>
      </c>
      <c r="C10" s="71">
        <v>53</v>
      </c>
      <c r="D10" s="72">
        <f t="shared" si="0"/>
        <v>136</v>
      </c>
      <c r="E10" s="4"/>
      <c r="F10" s="71">
        <v>21</v>
      </c>
      <c r="G10" s="71">
        <v>15</v>
      </c>
      <c r="H10" s="72">
        <f t="shared" si="1"/>
        <v>36</v>
      </c>
      <c r="I10" s="4"/>
      <c r="J10" s="71">
        <f t="shared" si="2"/>
        <v>104</v>
      </c>
      <c r="K10" s="71">
        <f t="shared" si="2"/>
        <v>68</v>
      </c>
      <c r="L10" s="72">
        <f t="shared" ref="L10" si="4">SUM(J10:K10)</f>
        <v>172</v>
      </c>
    </row>
    <row r="11" spans="1:12" x14ac:dyDescent="0.2">
      <c r="A11" s="8" t="s">
        <v>0</v>
      </c>
      <c r="B11" s="73">
        <f>SUM(B7:B10)</f>
        <v>193</v>
      </c>
      <c r="C11" s="73">
        <f>SUM(C7:C10)</f>
        <v>132</v>
      </c>
      <c r="D11" s="73">
        <f>SUM(D7:D10)</f>
        <v>325</v>
      </c>
      <c r="E11" s="73">
        <v>50</v>
      </c>
      <c r="F11" s="73">
        <f>SUM(F7:F10)</f>
        <v>59</v>
      </c>
      <c r="G11" s="73">
        <f>SUM(G7:G10)</f>
        <v>44</v>
      </c>
      <c r="H11" s="73">
        <f>SUM(H7:H10)</f>
        <v>103</v>
      </c>
      <c r="I11" s="73"/>
      <c r="J11" s="73">
        <f>SUM(J7:J10)</f>
        <v>252</v>
      </c>
      <c r="K11" s="73">
        <f>SUM(K7:K10)</f>
        <v>176</v>
      </c>
      <c r="L11" s="73">
        <f>SUM(L7:L10)</f>
        <v>428</v>
      </c>
    </row>
    <row r="12" spans="1:12" x14ac:dyDescent="0.2">
      <c r="A12" s="74"/>
    </row>
    <row r="13" spans="1:12" x14ac:dyDescent="0.2">
      <c r="C13" s="75"/>
    </row>
    <row r="14" spans="1:12" x14ac:dyDescent="0.2">
      <c r="A14" s="76"/>
      <c r="B14" s="77"/>
      <c r="C14" s="75"/>
    </row>
    <row r="15" spans="1:12" x14ac:dyDescent="0.2">
      <c r="A15" s="76"/>
      <c r="B15" s="77"/>
      <c r="C15" s="75"/>
    </row>
    <row r="16" spans="1:12" x14ac:dyDescent="0.2">
      <c r="A16" s="79"/>
      <c r="B16" s="80"/>
      <c r="C16" s="80"/>
    </row>
    <row r="17" spans="1:3" x14ac:dyDescent="0.2">
      <c r="A17" s="81"/>
      <c r="B17" s="82"/>
      <c r="C17" s="82"/>
    </row>
    <row r="18" spans="1:3" x14ac:dyDescent="0.2">
      <c r="A18" s="82"/>
      <c r="B18" s="82"/>
      <c r="C18" s="82"/>
    </row>
    <row r="19" spans="1:3" x14ac:dyDescent="0.2">
      <c r="A19" s="82"/>
      <c r="B19" s="82"/>
      <c r="C19" s="82"/>
    </row>
    <row r="20" spans="1:3" x14ac:dyDescent="0.2">
      <c r="A20" s="82"/>
      <c r="B20" s="82"/>
      <c r="C20" s="82"/>
    </row>
  </sheetData>
  <mergeCells count="4">
    <mergeCell ref="A4:A5"/>
    <mergeCell ref="B4:D4"/>
    <mergeCell ref="F4:H4"/>
    <mergeCell ref="J4:L4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/>
  </sheetViews>
  <sheetFormatPr defaultRowHeight="12.75" x14ac:dyDescent="0.2"/>
  <cols>
    <col min="1" max="1" width="46.85546875" style="62" customWidth="1"/>
    <col min="2" max="2" width="13.5703125" style="62" customWidth="1"/>
    <col min="3" max="3" width="0.85546875" style="62" customWidth="1"/>
    <col min="4" max="6" width="8.7109375" style="62" customWidth="1"/>
    <col min="7" max="7" width="0.85546875" style="62" customWidth="1"/>
    <col min="8" max="10" width="8.7109375" style="62" customWidth="1"/>
    <col min="11" max="11" width="0.85546875" style="62" customWidth="1"/>
    <col min="12" max="14" width="8.7109375" style="62" customWidth="1"/>
    <col min="15" max="15" width="0.85546875" style="62" customWidth="1"/>
    <col min="16" max="18" width="8.7109375" style="62" customWidth="1"/>
    <col min="19" max="16384" width="9.140625" style="62"/>
  </cols>
  <sheetData>
    <row r="1" spans="1:18" x14ac:dyDescent="0.2">
      <c r="A1" s="61" t="s">
        <v>205</v>
      </c>
      <c r="B1" s="61"/>
      <c r="C1" s="61"/>
    </row>
    <row r="2" spans="1:18" x14ac:dyDescent="0.2">
      <c r="A2" s="61" t="s">
        <v>134</v>
      </c>
      <c r="B2" s="61"/>
      <c r="C2" s="61"/>
    </row>
    <row r="3" spans="1:18" s="63" customFormat="1" ht="18" customHeight="1" x14ac:dyDescent="0.2">
      <c r="O3" s="64"/>
    </row>
    <row r="4" spans="1:18" s="63" customFormat="1" ht="16.5" customHeight="1" x14ac:dyDescent="0.2">
      <c r="A4" s="164" t="s">
        <v>60</v>
      </c>
      <c r="B4" s="171" t="s">
        <v>133</v>
      </c>
      <c r="C4" s="93"/>
      <c r="D4" s="166" t="s">
        <v>66</v>
      </c>
      <c r="E4" s="166"/>
      <c r="F4" s="166"/>
      <c r="G4" s="65"/>
      <c r="H4" s="166" t="s">
        <v>67</v>
      </c>
      <c r="I4" s="166"/>
      <c r="J4" s="166"/>
      <c r="K4" s="96"/>
      <c r="L4" s="173" t="s">
        <v>95</v>
      </c>
      <c r="M4" s="173"/>
      <c r="N4" s="173"/>
      <c r="O4" s="65"/>
      <c r="P4" s="166" t="s">
        <v>0</v>
      </c>
      <c r="Q4" s="166"/>
      <c r="R4" s="166"/>
    </row>
    <row r="5" spans="1:18" s="63" customFormat="1" ht="36.75" customHeight="1" x14ac:dyDescent="0.2">
      <c r="A5" s="165"/>
      <c r="B5" s="172"/>
      <c r="C5" s="94"/>
      <c r="D5" s="66" t="s">
        <v>63</v>
      </c>
      <c r="E5" s="66" t="s">
        <v>64</v>
      </c>
      <c r="F5" s="66" t="s">
        <v>62</v>
      </c>
      <c r="G5" s="67"/>
      <c r="H5" s="66" t="s">
        <v>63</v>
      </c>
      <c r="I5" s="66" t="s">
        <v>64</v>
      </c>
      <c r="J5" s="66" t="s">
        <v>62</v>
      </c>
      <c r="K5" s="88"/>
      <c r="L5" s="109" t="s">
        <v>63</v>
      </c>
      <c r="M5" s="109" t="s">
        <v>64</v>
      </c>
      <c r="N5" s="109" t="s">
        <v>62</v>
      </c>
      <c r="O5" s="64"/>
      <c r="P5" s="66" t="s">
        <v>63</v>
      </c>
      <c r="Q5" s="66" t="s">
        <v>64</v>
      </c>
      <c r="R5" s="66" t="s">
        <v>62</v>
      </c>
    </row>
    <row r="6" spans="1:18" x14ac:dyDescent="0.2">
      <c r="A6" s="6" t="s">
        <v>6</v>
      </c>
      <c r="B6" s="6"/>
      <c r="C6" s="6"/>
      <c r="D6" s="71"/>
      <c r="E6" s="71"/>
      <c r="F6" s="72"/>
      <c r="G6" s="72">
        <v>0</v>
      </c>
      <c r="H6" s="71"/>
      <c r="I6" s="71"/>
      <c r="J6" s="71"/>
      <c r="K6" s="71"/>
      <c r="L6" s="110"/>
      <c r="M6" s="110"/>
      <c r="N6" s="110"/>
      <c r="O6" s="72">
        <v>0</v>
      </c>
      <c r="P6" s="72"/>
      <c r="Q6" s="72"/>
      <c r="R6" s="72"/>
    </row>
    <row r="7" spans="1:18" x14ac:dyDescent="0.2">
      <c r="A7" s="70" t="s">
        <v>79</v>
      </c>
      <c r="B7" s="70">
        <v>14</v>
      </c>
      <c r="C7" s="70"/>
      <c r="D7" s="71">
        <v>20</v>
      </c>
      <c r="E7" s="71">
        <v>17</v>
      </c>
      <c r="F7" s="72">
        <f>SUM(D7:E7)</f>
        <v>37</v>
      </c>
      <c r="G7" s="72">
        <v>0</v>
      </c>
      <c r="H7" s="71">
        <v>7</v>
      </c>
      <c r="I7" s="71">
        <v>2</v>
      </c>
      <c r="J7" s="72">
        <f>SUM(H7:I7)</f>
        <v>9</v>
      </c>
      <c r="K7" s="72"/>
      <c r="L7" s="110">
        <v>0</v>
      </c>
      <c r="M7" s="110">
        <v>0</v>
      </c>
      <c r="N7" s="111">
        <f>SUM(L7:M7)</f>
        <v>0</v>
      </c>
      <c r="O7" s="72">
        <v>0</v>
      </c>
      <c r="P7" s="71">
        <f>D7+H7</f>
        <v>27</v>
      </c>
      <c r="Q7" s="71">
        <f>E7+I7</f>
        <v>19</v>
      </c>
      <c r="R7" s="72">
        <f>SUM(P7:Q7)</f>
        <v>46</v>
      </c>
    </row>
    <row r="8" spans="1:18" x14ac:dyDescent="0.2">
      <c r="A8" s="70" t="s">
        <v>80</v>
      </c>
      <c r="B8" s="70">
        <v>2</v>
      </c>
      <c r="C8" s="70"/>
      <c r="D8" s="71">
        <v>1</v>
      </c>
      <c r="E8" s="71">
        <v>0</v>
      </c>
      <c r="F8" s="72">
        <f t="shared" ref="F8:F10" si="0">SUM(D8:E8)</f>
        <v>1</v>
      </c>
      <c r="G8" s="72">
        <v>0</v>
      </c>
      <c r="H8" s="71">
        <v>1</v>
      </c>
      <c r="I8" s="71">
        <v>1</v>
      </c>
      <c r="J8" s="72">
        <f t="shared" ref="J8:J10" si="1">SUM(H8:I8)</f>
        <v>2</v>
      </c>
      <c r="K8" s="72"/>
      <c r="L8" s="110">
        <v>0</v>
      </c>
      <c r="M8" s="110">
        <v>0</v>
      </c>
      <c r="N8" s="111">
        <f t="shared" ref="N8" si="2">SUM(L8:M8)</f>
        <v>0</v>
      </c>
      <c r="O8" s="72">
        <v>0</v>
      </c>
      <c r="P8" s="71">
        <f>D8+H8</f>
        <v>2</v>
      </c>
      <c r="Q8" s="71">
        <f>E8+I8</f>
        <v>1</v>
      </c>
      <c r="R8" s="72">
        <f t="shared" ref="R8" si="3">SUM(P8:Q8)</f>
        <v>3</v>
      </c>
    </row>
    <row r="9" spans="1:18" x14ac:dyDescent="0.2">
      <c r="A9" s="6" t="s">
        <v>7</v>
      </c>
      <c r="B9" s="6"/>
      <c r="C9" s="6"/>
      <c r="F9" s="72"/>
      <c r="G9" s="4"/>
      <c r="H9" s="71"/>
      <c r="I9" s="71"/>
      <c r="J9" s="72"/>
      <c r="K9" s="72"/>
      <c r="L9" s="110"/>
      <c r="M9" s="110"/>
      <c r="N9" s="111"/>
      <c r="O9" s="4"/>
      <c r="P9" s="71"/>
      <c r="Q9" s="71"/>
      <c r="R9" s="72"/>
    </row>
    <row r="10" spans="1:18" x14ac:dyDescent="0.2">
      <c r="A10" s="70" t="s">
        <v>81</v>
      </c>
      <c r="B10" s="70">
        <v>8</v>
      </c>
      <c r="C10" s="70"/>
      <c r="D10" s="71">
        <v>18</v>
      </c>
      <c r="E10" s="71">
        <v>4</v>
      </c>
      <c r="F10" s="72">
        <f t="shared" si="0"/>
        <v>22</v>
      </c>
      <c r="G10" s="4"/>
      <c r="H10" s="71">
        <v>7</v>
      </c>
      <c r="I10" s="71">
        <v>1</v>
      </c>
      <c r="J10" s="72">
        <f t="shared" si="1"/>
        <v>8</v>
      </c>
      <c r="K10" s="72"/>
      <c r="L10" s="110">
        <v>0</v>
      </c>
      <c r="M10" s="110">
        <v>0</v>
      </c>
      <c r="N10" s="111">
        <f t="shared" ref="N10" si="4">SUM(L10:M10)</f>
        <v>0</v>
      </c>
      <c r="O10" s="4"/>
      <c r="P10" s="71">
        <f>D10+H10</f>
        <v>25</v>
      </c>
      <c r="Q10" s="71">
        <f>E10+I10</f>
        <v>5</v>
      </c>
      <c r="R10" s="72">
        <f t="shared" ref="R10" si="5">SUM(P10:Q10)</f>
        <v>30</v>
      </c>
    </row>
    <row r="11" spans="1:18" x14ac:dyDescent="0.2">
      <c r="A11" s="8" t="s">
        <v>0</v>
      </c>
      <c r="B11" s="8">
        <f>SUM(B7:B10)</f>
        <v>24</v>
      </c>
      <c r="C11" s="8"/>
      <c r="D11" s="73">
        <f>SUM(D7:D10)</f>
        <v>39</v>
      </c>
      <c r="E11" s="73">
        <f>SUM(E7:E10)</f>
        <v>21</v>
      </c>
      <c r="F11" s="73">
        <f>SUM(F7:F10)</f>
        <v>60</v>
      </c>
      <c r="G11" s="73">
        <v>50</v>
      </c>
      <c r="H11" s="73">
        <f>SUM(H7:H10)</f>
        <v>15</v>
      </c>
      <c r="I11" s="73">
        <f>SUM(I7:I10)</f>
        <v>4</v>
      </c>
      <c r="J11" s="73">
        <f>SUM(J7:J10)</f>
        <v>19</v>
      </c>
      <c r="K11" s="73"/>
      <c r="L11" s="112">
        <f>SUM(L7:L10)</f>
        <v>0</v>
      </c>
      <c r="M11" s="112">
        <f>SUM(M7:M10)</f>
        <v>0</v>
      </c>
      <c r="N11" s="112">
        <f>SUM(N7:N10)</f>
        <v>0</v>
      </c>
      <c r="O11" s="73"/>
      <c r="P11" s="73">
        <f>SUM(P7:P10)</f>
        <v>54</v>
      </c>
      <c r="Q11" s="73">
        <f>SUM(Q7:Q10)</f>
        <v>25</v>
      </c>
      <c r="R11" s="73">
        <f>SUM(R7:R10)</f>
        <v>79</v>
      </c>
    </row>
    <row r="12" spans="1:18" x14ac:dyDescent="0.2">
      <c r="A12" s="74"/>
      <c r="B12" s="74"/>
      <c r="C12" s="74"/>
    </row>
    <row r="13" spans="1:18" x14ac:dyDescent="0.2">
      <c r="E13" s="75"/>
    </row>
    <row r="14" spans="1:18" x14ac:dyDescent="0.2">
      <c r="A14" s="76"/>
      <c r="B14" s="76"/>
      <c r="C14" s="76"/>
      <c r="D14" s="77"/>
      <c r="E14" s="75"/>
    </row>
    <row r="15" spans="1:18" x14ac:dyDescent="0.2">
      <c r="A15" s="79"/>
      <c r="B15" s="79"/>
      <c r="C15" s="79"/>
      <c r="D15" s="80"/>
      <c r="E15" s="80"/>
    </row>
    <row r="16" spans="1:18" x14ac:dyDescent="0.2">
      <c r="A16" s="81"/>
      <c r="B16" s="81"/>
      <c r="C16" s="81"/>
      <c r="D16" s="82"/>
      <c r="E16" s="82"/>
    </row>
    <row r="17" spans="1:5" x14ac:dyDescent="0.2">
      <c r="A17" s="82"/>
      <c r="B17" s="82"/>
      <c r="C17" s="82"/>
      <c r="D17" s="82"/>
      <c r="E17" s="82"/>
    </row>
    <row r="18" spans="1:5" x14ac:dyDescent="0.2">
      <c r="A18" s="82"/>
      <c r="B18" s="82"/>
      <c r="C18" s="82"/>
      <c r="D18" s="82"/>
      <c r="E18" s="82"/>
    </row>
    <row r="19" spans="1:5" x14ac:dyDescent="0.2">
      <c r="A19" s="82"/>
      <c r="B19" s="82"/>
      <c r="C19" s="82"/>
      <c r="D19" s="82"/>
      <c r="E19" s="82"/>
    </row>
  </sheetData>
  <mergeCells count="6">
    <mergeCell ref="A4:A5"/>
    <mergeCell ref="D4:F4"/>
    <mergeCell ref="H4:J4"/>
    <mergeCell ref="P4:R4"/>
    <mergeCell ref="B4:B5"/>
    <mergeCell ref="L4:N4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2"/>
  <sheetViews>
    <sheetView zoomScaleNormal="100" workbookViewId="0"/>
  </sheetViews>
  <sheetFormatPr defaultRowHeight="12.75" x14ac:dyDescent="0.2"/>
  <cols>
    <col min="1" max="1" width="35.5703125" style="62" customWidth="1"/>
    <col min="2" max="2" width="11.85546875" style="62" customWidth="1"/>
    <col min="3" max="16384" width="9.140625" style="62"/>
  </cols>
  <sheetData>
    <row r="1" spans="1:6" x14ac:dyDescent="0.2">
      <c r="A1" s="61" t="s">
        <v>204</v>
      </c>
    </row>
    <row r="2" spans="1:6" x14ac:dyDescent="0.2">
      <c r="A2" s="61" t="s">
        <v>177</v>
      </c>
    </row>
    <row r="3" spans="1:6" x14ac:dyDescent="0.2">
      <c r="A3" s="61" t="s">
        <v>178</v>
      </c>
    </row>
    <row r="4" spans="1:6" x14ac:dyDescent="0.2">
      <c r="A4" s="61" t="s">
        <v>179</v>
      </c>
    </row>
    <row r="5" spans="1:6" x14ac:dyDescent="0.2">
      <c r="A5" s="61"/>
    </row>
    <row r="6" spans="1:6" s="63" customFormat="1" ht="24" x14ac:dyDescent="0.2">
      <c r="A6" s="113" t="s">
        <v>68</v>
      </c>
      <c r="B6" s="66" t="s">
        <v>0</v>
      </c>
      <c r="C6" s="109" t="s">
        <v>47</v>
      </c>
    </row>
    <row r="7" spans="1:6" s="63" customFormat="1" ht="6.75" customHeight="1" x14ac:dyDescent="0.2">
      <c r="A7" s="68"/>
      <c r="B7" s="95"/>
      <c r="C7" s="121"/>
    </row>
    <row r="8" spans="1:6" ht="12.75" customHeight="1" x14ac:dyDescent="0.2">
      <c r="A8" s="83" t="s">
        <v>69</v>
      </c>
      <c r="B8" s="63">
        <v>13</v>
      </c>
      <c r="C8" s="121">
        <f>B8/71*100</f>
        <v>18.30985915492958</v>
      </c>
      <c r="D8" s="89"/>
      <c r="E8" s="89"/>
      <c r="F8" s="89"/>
    </row>
    <row r="9" spans="1:6" ht="12.75" customHeight="1" x14ac:dyDescent="0.2">
      <c r="A9" s="83" t="s">
        <v>135</v>
      </c>
      <c r="B9" s="63">
        <v>18</v>
      </c>
      <c r="C9" s="121">
        <f t="shared" ref="C9:C13" si="0">B9/71*100</f>
        <v>25.352112676056336</v>
      </c>
      <c r="D9" s="89"/>
      <c r="E9" s="89"/>
      <c r="F9" s="89"/>
    </row>
    <row r="10" spans="1:6" ht="12.75" customHeight="1" x14ac:dyDescent="0.2">
      <c r="A10" s="83" t="s">
        <v>136</v>
      </c>
      <c r="B10" s="63">
        <v>19</v>
      </c>
      <c r="C10" s="121">
        <f t="shared" si="0"/>
        <v>26.760563380281688</v>
      </c>
      <c r="D10" s="89"/>
      <c r="E10" s="89"/>
      <c r="F10" s="89"/>
    </row>
    <row r="11" spans="1:6" ht="12.75" customHeight="1" x14ac:dyDescent="0.2">
      <c r="A11" s="83" t="s">
        <v>137</v>
      </c>
      <c r="B11" s="63">
        <v>10</v>
      </c>
      <c r="C11" s="121">
        <f t="shared" si="0"/>
        <v>14.084507042253522</v>
      </c>
      <c r="D11" s="89"/>
      <c r="E11" s="89"/>
      <c r="F11" s="89"/>
    </row>
    <row r="12" spans="1:6" ht="12.75" customHeight="1" x14ac:dyDescent="0.2">
      <c r="A12" s="83" t="s">
        <v>138</v>
      </c>
      <c r="B12" s="63">
        <v>5</v>
      </c>
      <c r="C12" s="121">
        <f t="shared" si="0"/>
        <v>7.042253521126761</v>
      </c>
      <c r="D12" s="89"/>
      <c r="E12" s="89"/>
      <c r="F12" s="89"/>
    </row>
    <row r="13" spans="1:6" ht="12.75" customHeight="1" x14ac:dyDescent="0.2">
      <c r="A13" s="83" t="s">
        <v>139</v>
      </c>
      <c r="B13" s="63">
        <v>6</v>
      </c>
      <c r="C13" s="121">
        <f t="shared" si="0"/>
        <v>8.4507042253521121</v>
      </c>
      <c r="D13" s="89"/>
      <c r="E13" s="89"/>
      <c r="F13" s="89"/>
    </row>
    <row r="14" spans="1:6" ht="12.75" customHeight="1" x14ac:dyDescent="0.2">
      <c r="A14" s="83" t="s">
        <v>82</v>
      </c>
      <c r="B14" s="63">
        <v>8</v>
      </c>
      <c r="C14" s="131" t="s">
        <v>44</v>
      </c>
      <c r="D14" s="89"/>
      <c r="E14" s="89"/>
      <c r="F14" s="89"/>
    </row>
    <row r="15" spans="1:6" ht="12.75" customHeight="1" x14ac:dyDescent="0.2">
      <c r="A15" s="114" t="s">
        <v>0</v>
      </c>
      <c r="B15" s="85">
        <f>SUM(B8:B14)</f>
        <v>79</v>
      </c>
      <c r="C15" s="127">
        <f t="shared" ref="C15" si="1">B15/$B$15*100</f>
        <v>100</v>
      </c>
      <c r="D15" s="89"/>
      <c r="E15" s="89"/>
      <c r="F15" s="89"/>
    </row>
    <row r="16" spans="1:6" s="63" customFormat="1" ht="12" x14ac:dyDescent="0.2">
      <c r="A16" s="133" t="s">
        <v>191</v>
      </c>
    </row>
    <row r="17" spans="1:1" s="63" customFormat="1" ht="12" x14ac:dyDescent="0.2"/>
    <row r="18" spans="1:1" s="63" customFormat="1" x14ac:dyDescent="0.2">
      <c r="A18" s="76"/>
    </row>
    <row r="19" spans="1:1" s="63" customFormat="1" x14ac:dyDescent="0.2">
      <c r="A19" s="76"/>
    </row>
    <row r="20" spans="1:1" s="63" customFormat="1" x14ac:dyDescent="0.2">
      <c r="A20" s="77"/>
    </row>
    <row r="21" spans="1:1" s="63" customFormat="1" x14ac:dyDescent="0.2">
      <c r="A21" s="77"/>
    </row>
    <row r="22" spans="1:1" s="63" customFormat="1" x14ac:dyDescent="0.2">
      <c r="A22" s="77"/>
    </row>
    <row r="23" spans="1:1" s="63" customFormat="1" x14ac:dyDescent="0.2">
      <c r="A23" s="77"/>
    </row>
    <row r="24" spans="1:1" s="63" customFormat="1" x14ac:dyDescent="0.2">
      <c r="A24" s="77"/>
    </row>
    <row r="25" spans="1:1" s="63" customFormat="1" x14ac:dyDescent="0.2">
      <c r="A25" s="77"/>
    </row>
    <row r="26" spans="1:1" s="63" customFormat="1" x14ac:dyDescent="0.2">
      <c r="A26" s="76"/>
    </row>
    <row r="27" spans="1:1" s="63" customFormat="1" ht="12" x14ac:dyDescent="0.2"/>
    <row r="28" spans="1:1" s="63" customFormat="1" ht="12" x14ac:dyDescent="0.2"/>
    <row r="29" spans="1:1" s="63" customFormat="1" ht="12" x14ac:dyDescent="0.2"/>
    <row r="30" spans="1:1" s="63" customFormat="1" ht="12" x14ac:dyDescent="0.2"/>
    <row r="31" spans="1:1" s="63" customFormat="1" ht="12" x14ac:dyDescent="0.2"/>
    <row r="32" spans="1:1" s="63" customFormat="1" ht="12" x14ac:dyDescent="0.2"/>
    <row r="33" s="63" customFormat="1" ht="12" x14ac:dyDescent="0.2"/>
    <row r="34" s="63" customFormat="1" ht="12" x14ac:dyDescent="0.2"/>
    <row r="35" s="63" customFormat="1" ht="12" x14ac:dyDescent="0.2"/>
    <row r="36" s="63" customFormat="1" ht="12" x14ac:dyDescent="0.2"/>
    <row r="37" s="63" customFormat="1" ht="12" x14ac:dyDescent="0.2"/>
    <row r="38" s="63" customFormat="1" ht="12" x14ac:dyDescent="0.2"/>
    <row r="39" s="63" customFormat="1" ht="12" x14ac:dyDescent="0.2"/>
    <row r="40" s="63" customFormat="1" ht="12" x14ac:dyDescent="0.2"/>
    <row r="41" s="63" customFormat="1" ht="12" x14ac:dyDescent="0.2"/>
    <row r="42" s="63" customFormat="1" ht="12" x14ac:dyDescent="0.2"/>
    <row r="43" s="63" customFormat="1" ht="12" x14ac:dyDescent="0.2"/>
    <row r="44" s="63" customFormat="1" ht="12" x14ac:dyDescent="0.2"/>
    <row r="45" s="63" customFormat="1" ht="12" x14ac:dyDescent="0.2"/>
    <row r="46" s="63" customFormat="1" ht="12" x14ac:dyDescent="0.2"/>
    <row r="47" s="63" customFormat="1" ht="12" x14ac:dyDescent="0.2"/>
    <row r="48" s="63" customFormat="1" ht="12" x14ac:dyDescent="0.2"/>
    <row r="49" s="63" customFormat="1" ht="12" x14ac:dyDescent="0.2"/>
    <row r="50" s="63" customFormat="1" ht="12" x14ac:dyDescent="0.2"/>
    <row r="51" s="63" customFormat="1" ht="12" x14ac:dyDescent="0.2"/>
    <row r="52" s="63" customFormat="1" ht="12" x14ac:dyDescent="0.2"/>
    <row r="53" s="63" customFormat="1" ht="12" x14ac:dyDescent="0.2"/>
    <row r="54" s="63" customFormat="1" ht="12" x14ac:dyDescent="0.2"/>
    <row r="55" s="63" customFormat="1" ht="12" x14ac:dyDescent="0.2"/>
    <row r="56" s="63" customFormat="1" ht="12" x14ac:dyDescent="0.2"/>
    <row r="57" s="63" customFormat="1" ht="12" x14ac:dyDescent="0.2"/>
    <row r="58" s="63" customFormat="1" ht="12" x14ac:dyDescent="0.2"/>
    <row r="59" s="63" customFormat="1" ht="12" x14ac:dyDescent="0.2"/>
    <row r="60" s="63" customFormat="1" ht="12" x14ac:dyDescent="0.2"/>
    <row r="61" s="63" customFormat="1" ht="12" x14ac:dyDescent="0.2"/>
    <row r="62" s="63" customFormat="1" ht="12" x14ac:dyDescent="0.2"/>
    <row r="63" s="63" customFormat="1" ht="12" x14ac:dyDescent="0.2"/>
    <row r="64" s="63" customFormat="1" ht="12" x14ac:dyDescent="0.2"/>
    <row r="65" s="63" customFormat="1" ht="12" x14ac:dyDescent="0.2"/>
    <row r="66" s="63" customFormat="1" ht="12" x14ac:dyDescent="0.2"/>
    <row r="67" s="63" customFormat="1" ht="12" x14ac:dyDescent="0.2"/>
    <row r="68" s="63" customFormat="1" ht="12" x14ac:dyDescent="0.2"/>
    <row r="69" s="63" customFormat="1" ht="12" x14ac:dyDescent="0.2"/>
    <row r="70" s="63" customFormat="1" ht="12" x14ac:dyDescent="0.2"/>
    <row r="71" s="63" customFormat="1" ht="12" x14ac:dyDescent="0.2"/>
    <row r="72" s="63" customFormat="1" ht="12" x14ac:dyDescent="0.2"/>
    <row r="73" s="63" customFormat="1" ht="12" x14ac:dyDescent="0.2"/>
    <row r="74" s="63" customFormat="1" ht="12" x14ac:dyDescent="0.2"/>
    <row r="75" s="63" customFormat="1" ht="12" x14ac:dyDescent="0.2"/>
    <row r="76" s="63" customFormat="1" ht="12" x14ac:dyDescent="0.2"/>
    <row r="77" s="63" customFormat="1" ht="12" x14ac:dyDescent="0.2"/>
    <row r="78" s="63" customFormat="1" ht="12" x14ac:dyDescent="0.2"/>
    <row r="79" s="63" customFormat="1" ht="12" x14ac:dyDescent="0.2"/>
    <row r="80" s="63" customFormat="1" ht="12" x14ac:dyDescent="0.2"/>
    <row r="81" s="63" customFormat="1" ht="12" x14ac:dyDescent="0.2"/>
    <row r="82" s="63" customFormat="1" ht="12" x14ac:dyDescent="0.2"/>
    <row r="83" s="63" customFormat="1" ht="12" x14ac:dyDescent="0.2"/>
    <row r="84" s="63" customFormat="1" ht="12" x14ac:dyDescent="0.2"/>
    <row r="85" s="63" customFormat="1" ht="12" x14ac:dyDescent="0.2"/>
    <row r="86" s="63" customFormat="1" ht="12" x14ac:dyDescent="0.2"/>
    <row r="87" s="63" customFormat="1" ht="12" x14ac:dyDescent="0.2"/>
    <row r="88" s="63" customFormat="1" ht="12" x14ac:dyDescent="0.2"/>
    <row r="89" s="63" customFormat="1" ht="12" x14ac:dyDescent="0.2"/>
    <row r="90" s="63" customFormat="1" ht="12" x14ac:dyDescent="0.2"/>
    <row r="91" s="63" customFormat="1" ht="12" x14ac:dyDescent="0.2"/>
    <row r="92" s="63" customFormat="1" ht="12" x14ac:dyDescent="0.2"/>
    <row r="93" s="63" customFormat="1" ht="12" x14ac:dyDescent="0.2"/>
    <row r="94" s="63" customFormat="1" ht="12" x14ac:dyDescent="0.2"/>
    <row r="95" s="63" customFormat="1" ht="12" x14ac:dyDescent="0.2"/>
    <row r="96" s="63" customFormat="1" ht="12" x14ac:dyDescent="0.2"/>
    <row r="97" s="63" customFormat="1" ht="12" x14ac:dyDescent="0.2"/>
    <row r="98" s="63" customFormat="1" ht="12" x14ac:dyDescent="0.2"/>
    <row r="99" s="63" customFormat="1" ht="12" x14ac:dyDescent="0.2"/>
    <row r="100" s="63" customFormat="1" ht="12" x14ac:dyDescent="0.2"/>
    <row r="101" s="63" customFormat="1" ht="12" x14ac:dyDescent="0.2"/>
    <row r="102" s="63" customFormat="1" ht="12" x14ac:dyDescent="0.2"/>
    <row r="103" s="63" customFormat="1" ht="12" x14ac:dyDescent="0.2"/>
    <row r="104" s="63" customFormat="1" ht="12" x14ac:dyDescent="0.2"/>
    <row r="105" s="63" customFormat="1" ht="12" x14ac:dyDescent="0.2"/>
    <row r="106" s="63" customFormat="1" ht="12" x14ac:dyDescent="0.2"/>
    <row r="107" s="63" customFormat="1" ht="12" x14ac:dyDescent="0.2"/>
    <row r="108" s="63" customFormat="1" ht="12" x14ac:dyDescent="0.2"/>
    <row r="109" s="63" customFormat="1" ht="12" x14ac:dyDescent="0.2"/>
    <row r="110" s="63" customFormat="1" ht="12" x14ac:dyDescent="0.2"/>
    <row r="111" s="63" customFormat="1" ht="12" x14ac:dyDescent="0.2"/>
    <row r="112" s="63" customFormat="1" ht="12" x14ac:dyDescent="0.2"/>
    <row r="113" s="63" customFormat="1" ht="12" x14ac:dyDescent="0.2"/>
    <row r="114" s="63" customFormat="1" ht="12" x14ac:dyDescent="0.2"/>
    <row r="115" s="63" customFormat="1" ht="12" x14ac:dyDescent="0.2"/>
    <row r="116" s="63" customFormat="1" ht="12" x14ac:dyDescent="0.2"/>
    <row r="117" s="63" customFormat="1" ht="12" x14ac:dyDescent="0.2"/>
    <row r="118" s="63" customFormat="1" ht="12" x14ac:dyDescent="0.2"/>
    <row r="119" s="63" customFormat="1" ht="12" x14ac:dyDescent="0.2"/>
    <row r="120" s="63" customFormat="1" ht="12" x14ac:dyDescent="0.2"/>
    <row r="121" s="63" customFormat="1" ht="12" x14ac:dyDescent="0.2"/>
    <row r="122" s="63" customFormat="1" ht="12" x14ac:dyDescent="0.2"/>
    <row r="123" s="63" customFormat="1" ht="12" x14ac:dyDescent="0.2"/>
    <row r="124" s="63" customFormat="1" ht="12" x14ac:dyDescent="0.2"/>
    <row r="125" s="63" customFormat="1" ht="12" x14ac:dyDescent="0.2"/>
    <row r="126" s="63" customFormat="1" ht="12" x14ac:dyDescent="0.2"/>
    <row r="127" s="63" customFormat="1" ht="12" x14ac:dyDescent="0.2"/>
    <row r="128" s="63" customFormat="1" ht="12" x14ac:dyDescent="0.2"/>
    <row r="129" s="63" customFormat="1" ht="12" x14ac:dyDescent="0.2"/>
    <row r="130" s="63" customFormat="1" ht="12" x14ac:dyDescent="0.2"/>
    <row r="131" s="63" customFormat="1" ht="12" x14ac:dyDescent="0.2"/>
    <row r="132" s="63" customFormat="1" ht="12" x14ac:dyDescent="0.2"/>
    <row r="133" s="63" customFormat="1" ht="12" x14ac:dyDescent="0.2"/>
    <row r="134" s="63" customFormat="1" ht="12" x14ac:dyDescent="0.2"/>
    <row r="135" s="63" customFormat="1" ht="12" x14ac:dyDescent="0.2"/>
    <row r="136" s="63" customFormat="1" ht="12" x14ac:dyDescent="0.2"/>
    <row r="137" s="63" customFormat="1" ht="12" x14ac:dyDescent="0.2"/>
    <row r="138" s="63" customFormat="1" ht="12" x14ac:dyDescent="0.2"/>
    <row r="139" s="63" customFormat="1" ht="12" x14ac:dyDescent="0.2"/>
    <row r="140" s="63" customFormat="1" ht="12" x14ac:dyDescent="0.2"/>
    <row r="141" s="63" customFormat="1" ht="12" x14ac:dyDescent="0.2"/>
    <row r="142" s="63" customFormat="1" ht="12" x14ac:dyDescent="0.2"/>
    <row r="143" s="63" customFormat="1" ht="12" x14ac:dyDescent="0.2"/>
    <row r="144" s="63" customFormat="1" ht="12" x14ac:dyDescent="0.2"/>
    <row r="145" s="63" customFormat="1" ht="12" x14ac:dyDescent="0.2"/>
    <row r="146" s="63" customFormat="1" ht="12" x14ac:dyDescent="0.2"/>
    <row r="147" s="63" customFormat="1" ht="12" x14ac:dyDescent="0.2"/>
    <row r="148" s="63" customFormat="1" ht="12" x14ac:dyDescent="0.2"/>
    <row r="149" s="63" customFormat="1" ht="12" x14ac:dyDescent="0.2"/>
    <row r="150" s="63" customFormat="1" ht="12" x14ac:dyDescent="0.2"/>
    <row r="151" s="63" customFormat="1" ht="12" x14ac:dyDescent="0.2"/>
    <row r="152" s="63" customFormat="1" ht="12" x14ac:dyDescent="0.2"/>
    <row r="153" s="63" customFormat="1" ht="12" x14ac:dyDescent="0.2"/>
    <row r="154" s="63" customFormat="1" ht="12" x14ac:dyDescent="0.2"/>
    <row r="155" s="63" customFormat="1" ht="12" x14ac:dyDescent="0.2"/>
    <row r="156" s="63" customFormat="1" ht="12" x14ac:dyDescent="0.2"/>
    <row r="157" s="63" customFormat="1" ht="12" x14ac:dyDescent="0.2"/>
    <row r="158" s="63" customFormat="1" ht="12" x14ac:dyDescent="0.2"/>
    <row r="159" s="63" customFormat="1" ht="12" x14ac:dyDescent="0.2"/>
    <row r="160" s="63" customFormat="1" ht="12" x14ac:dyDescent="0.2"/>
    <row r="161" s="63" customFormat="1" ht="12" x14ac:dyDescent="0.2"/>
    <row r="162" s="63" customFormat="1" ht="12" x14ac:dyDescent="0.2"/>
    <row r="163" s="63" customFormat="1" ht="12" x14ac:dyDescent="0.2"/>
    <row r="164" s="63" customFormat="1" ht="12" x14ac:dyDescent="0.2"/>
    <row r="165" s="63" customFormat="1" ht="12" x14ac:dyDescent="0.2"/>
    <row r="166" s="63" customFormat="1" ht="12" x14ac:dyDescent="0.2"/>
    <row r="167" s="63" customFormat="1" ht="12" x14ac:dyDescent="0.2"/>
    <row r="168" s="63" customFormat="1" ht="12" x14ac:dyDescent="0.2"/>
    <row r="169" s="63" customFormat="1" ht="12" x14ac:dyDescent="0.2"/>
    <row r="170" s="63" customFormat="1" ht="12" x14ac:dyDescent="0.2"/>
    <row r="171" s="63" customFormat="1" ht="12" x14ac:dyDescent="0.2"/>
    <row r="172" s="63" customFormat="1" ht="12" x14ac:dyDescent="0.2"/>
    <row r="173" s="63" customFormat="1" ht="12" x14ac:dyDescent="0.2"/>
    <row r="174" s="63" customFormat="1" ht="12" x14ac:dyDescent="0.2"/>
    <row r="175" s="63" customFormat="1" ht="12" x14ac:dyDescent="0.2"/>
    <row r="176" s="63" customFormat="1" ht="12" x14ac:dyDescent="0.2"/>
    <row r="177" s="63" customFormat="1" ht="12" x14ac:dyDescent="0.2"/>
    <row r="178" s="63" customFormat="1" ht="12" x14ac:dyDescent="0.2"/>
    <row r="179" s="63" customFormat="1" ht="12" x14ac:dyDescent="0.2"/>
    <row r="180" s="63" customFormat="1" ht="12" x14ac:dyDescent="0.2"/>
    <row r="181" s="63" customFormat="1" ht="12" x14ac:dyDescent="0.2"/>
    <row r="182" s="63" customFormat="1" ht="12" x14ac:dyDescent="0.2"/>
    <row r="183" s="63" customFormat="1" ht="12" x14ac:dyDescent="0.2"/>
    <row r="184" s="63" customFormat="1" ht="12" x14ac:dyDescent="0.2"/>
    <row r="185" s="63" customFormat="1" ht="12" x14ac:dyDescent="0.2"/>
    <row r="186" s="63" customFormat="1" ht="12" x14ac:dyDescent="0.2"/>
    <row r="187" s="63" customFormat="1" ht="12" x14ac:dyDescent="0.2"/>
    <row r="188" s="63" customFormat="1" ht="12" x14ac:dyDescent="0.2"/>
    <row r="189" s="63" customFormat="1" ht="12" x14ac:dyDescent="0.2"/>
    <row r="190" s="63" customFormat="1" ht="12" x14ac:dyDescent="0.2"/>
    <row r="191" s="63" customFormat="1" ht="12" x14ac:dyDescent="0.2"/>
    <row r="192" s="63" customFormat="1" ht="12" x14ac:dyDescent="0.2"/>
    <row r="193" s="63" customFormat="1" ht="12" x14ac:dyDescent="0.2"/>
    <row r="194" s="63" customFormat="1" ht="12" x14ac:dyDescent="0.2"/>
    <row r="195" s="63" customFormat="1" ht="12" x14ac:dyDescent="0.2"/>
    <row r="196" s="63" customFormat="1" ht="12" x14ac:dyDescent="0.2"/>
    <row r="197" s="63" customFormat="1" ht="12" x14ac:dyDescent="0.2"/>
    <row r="198" s="63" customFormat="1" ht="12" x14ac:dyDescent="0.2"/>
    <row r="199" s="63" customFormat="1" ht="12" x14ac:dyDescent="0.2"/>
    <row r="200" s="63" customFormat="1" ht="12" x14ac:dyDescent="0.2"/>
    <row r="201" s="63" customFormat="1" ht="12" x14ac:dyDescent="0.2"/>
    <row r="202" s="63" customFormat="1" ht="12" x14ac:dyDescent="0.2"/>
    <row r="203" s="63" customFormat="1" ht="12" x14ac:dyDescent="0.2"/>
    <row r="204" s="63" customFormat="1" ht="12" x14ac:dyDescent="0.2"/>
    <row r="205" s="63" customFormat="1" ht="12" x14ac:dyDescent="0.2"/>
    <row r="206" s="63" customFormat="1" ht="12" x14ac:dyDescent="0.2"/>
    <row r="207" s="63" customFormat="1" ht="12" x14ac:dyDescent="0.2"/>
    <row r="208" s="63" customFormat="1" ht="12" x14ac:dyDescent="0.2"/>
    <row r="209" s="63" customFormat="1" ht="12" x14ac:dyDescent="0.2"/>
    <row r="210" s="63" customFormat="1" ht="12" x14ac:dyDescent="0.2"/>
    <row r="211" s="63" customFormat="1" ht="12" x14ac:dyDescent="0.2"/>
    <row r="212" s="63" customFormat="1" ht="12" x14ac:dyDescent="0.2"/>
    <row r="213" s="63" customFormat="1" ht="12" x14ac:dyDescent="0.2"/>
    <row r="214" s="63" customFormat="1" ht="12" x14ac:dyDescent="0.2"/>
    <row r="215" s="63" customFormat="1" ht="12" x14ac:dyDescent="0.2"/>
    <row r="216" s="63" customFormat="1" ht="12" x14ac:dyDescent="0.2"/>
    <row r="217" s="63" customFormat="1" ht="12" x14ac:dyDescent="0.2"/>
    <row r="218" s="63" customFormat="1" ht="12" x14ac:dyDescent="0.2"/>
    <row r="219" s="63" customFormat="1" ht="12" x14ac:dyDescent="0.2"/>
    <row r="220" s="63" customFormat="1" ht="12" x14ac:dyDescent="0.2"/>
    <row r="221" s="63" customFormat="1" ht="12" x14ac:dyDescent="0.2"/>
    <row r="222" s="63" customFormat="1" ht="12" x14ac:dyDescent="0.2"/>
    <row r="223" s="63" customFormat="1" ht="12" x14ac:dyDescent="0.2"/>
    <row r="224" s="63" customFormat="1" ht="12" x14ac:dyDescent="0.2"/>
    <row r="225" s="63" customFormat="1" ht="12" x14ac:dyDescent="0.2"/>
    <row r="226" s="63" customFormat="1" ht="12" x14ac:dyDescent="0.2"/>
    <row r="227" s="63" customFormat="1" ht="12" x14ac:dyDescent="0.2"/>
    <row r="228" s="63" customFormat="1" ht="12" x14ac:dyDescent="0.2"/>
    <row r="229" s="63" customFormat="1" ht="12" x14ac:dyDescent="0.2"/>
    <row r="230" s="63" customFormat="1" ht="12" x14ac:dyDescent="0.2"/>
    <row r="231" s="63" customFormat="1" ht="12" x14ac:dyDescent="0.2"/>
    <row r="232" s="63" customFormat="1" ht="12" x14ac:dyDescent="0.2"/>
    <row r="233" s="63" customFormat="1" ht="12" x14ac:dyDescent="0.2"/>
    <row r="234" s="63" customFormat="1" ht="12" x14ac:dyDescent="0.2"/>
    <row r="235" s="63" customFormat="1" ht="12" x14ac:dyDescent="0.2"/>
    <row r="236" s="63" customFormat="1" ht="12" x14ac:dyDescent="0.2"/>
    <row r="237" s="63" customFormat="1" ht="12" x14ac:dyDescent="0.2"/>
    <row r="238" s="63" customFormat="1" ht="12" x14ac:dyDescent="0.2"/>
    <row r="239" s="63" customFormat="1" ht="12" x14ac:dyDescent="0.2"/>
    <row r="240" s="63" customFormat="1" ht="12" x14ac:dyDescent="0.2"/>
    <row r="241" s="63" customFormat="1" ht="12" x14ac:dyDescent="0.2"/>
    <row r="242" s="63" customFormat="1" ht="12" x14ac:dyDescent="0.2"/>
    <row r="243" s="63" customFormat="1" ht="12" x14ac:dyDescent="0.2"/>
    <row r="244" s="63" customFormat="1" ht="12" x14ac:dyDescent="0.2"/>
    <row r="245" s="63" customFormat="1" ht="12" x14ac:dyDescent="0.2"/>
    <row r="246" s="63" customFormat="1" ht="12" x14ac:dyDescent="0.2"/>
    <row r="247" s="63" customFormat="1" ht="12" x14ac:dyDescent="0.2"/>
    <row r="248" s="63" customFormat="1" ht="12" x14ac:dyDescent="0.2"/>
    <row r="249" s="63" customFormat="1" ht="12" x14ac:dyDescent="0.2"/>
    <row r="250" s="63" customFormat="1" ht="12" x14ac:dyDescent="0.2"/>
    <row r="251" s="63" customFormat="1" ht="12" x14ac:dyDescent="0.2"/>
    <row r="252" s="63" customFormat="1" ht="12" x14ac:dyDescent="0.2"/>
    <row r="253" s="63" customFormat="1" ht="12" x14ac:dyDescent="0.2"/>
    <row r="254" s="63" customFormat="1" ht="12" x14ac:dyDescent="0.2"/>
    <row r="255" s="63" customFormat="1" ht="12" x14ac:dyDescent="0.2"/>
    <row r="256" s="63" customFormat="1" ht="12" x14ac:dyDescent="0.2"/>
    <row r="257" s="63" customFormat="1" ht="12" x14ac:dyDescent="0.2"/>
    <row r="258" s="63" customFormat="1" ht="12" x14ac:dyDescent="0.2"/>
    <row r="259" s="63" customFormat="1" ht="12" x14ac:dyDescent="0.2"/>
    <row r="260" s="63" customFormat="1" ht="12" x14ac:dyDescent="0.2"/>
    <row r="261" s="63" customFormat="1" ht="12" x14ac:dyDescent="0.2"/>
    <row r="262" s="63" customFormat="1" ht="12" x14ac:dyDescent="0.2"/>
    <row r="263" s="63" customFormat="1" ht="12" x14ac:dyDescent="0.2"/>
    <row r="264" s="63" customFormat="1" ht="12" x14ac:dyDescent="0.2"/>
    <row r="265" s="63" customFormat="1" ht="12" x14ac:dyDescent="0.2"/>
    <row r="266" s="63" customFormat="1" ht="12" x14ac:dyDescent="0.2"/>
    <row r="267" s="63" customFormat="1" ht="12" x14ac:dyDescent="0.2"/>
    <row r="268" s="63" customFormat="1" ht="12" x14ac:dyDescent="0.2"/>
    <row r="269" s="63" customFormat="1" ht="12" x14ac:dyDescent="0.2"/>
    <row r="270" s="63" customFormat="1" ht="12" x14ac:dyDescent="0.2"/>
    <row r="271" s="63" customFormat="1" ht="12" x14ac:dyDescent="0.2"/>
    <row r="272" s="63" customFormat="1" ht="12" x14ac:dyDescent="0.2"/>
    <row r="273" s="63" customFormat="1" ht="12" x14ac:dyDescent="0.2"/>
    <row r="274" s="63" customFormat="1" ht="12" x14ac:dyDescent="0.2"/>
    <row r="275" s="63" customFormat="1" ht="12" x14ac:dyDescent="0.2"/>
    <row r="276" s="63" customFormat="1" ht="12" x14ac:dyDescent="0.2"/>
    <row r="277" s="63" customFormat="1" ht="12" x14ac:dyDescent="0.2"/>
    <row r="278" s="63" customFormat="1" ht="12" x14ac:dyDescent="0.2"/>
    <row r="279" s="63" customFormat="1" ht="12" x14ac:dyDescent="0.2"/>
    <row r="280" s="63" customFormat="1" ht="12" x14ac:dyDescent="0.2"/>
    <row r="281" s="63" customFormat="1" ht="12" x14ac:dyDescent="0.2"/>
    <row r="282" s="63" customFormat="1" ht="12" x14ac:dyDescent="0.2"/>
    <row r="283" s="63" customFormat="1" ht="12" x14ac:dyDescent="0.2"/>
    <row r="284" s="63" customFormat="1" ht="12" x14ac:dyDescent="0.2"/>
    <row r="285" s="63" customFormat="1" ht="12" x14ac:dyDescent="0.2"/>
    <row r="286" s="63" customFormat="1" ht="12" x14ac:dyDescent="0.2"/>
    <row r="287" s="63" customFormat="1" ht="12" x14ac:dyDescent="0.2"/>
    <row r="288" s="63" customFormat="1" ht="12" x14ac:dyDescent="0.2"/>
    <row r="289" s="63" customFormat="1" ht="12" x14ac:dyDescent="0.2"/>
    <row r="290" s="63" customFormat="1" ht="12" x14ac:dyDescent="0.2"/>
    <row r="291" s="63" customFormat="1" ht="12" x14ac:dyDescent="0.2"/>
    <row r="292" s="63" customFormat="1" ht="12" x14ac:dyDescent="0.2"/>
    <row r="293" s="63" customFormat="1" ht="12" x14ac:dyDescent="0.2"/>
    <row r="294" s="63" customFormat="1" ht="12" x14ac:dyDescent="0.2"/>
    <row r="295" s="63" customFormat="1" ht="12" x14ac:dyDescent="0.2"/>
    <row r="296" s="63" customFormat="1" ht="12" x14ac:dyDescent="0.2"/>
    <row r="297" s="63" customFormat="1" ht="12" x14ac:dyDescent="0.2"/>
    <row r="298" s="63" customFormat="1" ht="12" x14ac:dyDescent="0.2"/>
    <row r="299" s="63" customFormat="1" ht="12" x14ac:dyDescent="0.2"/>
    <row r="300" s="63" customFormat="1" ht="12" x14ac:dyDescent="0.2"/>
    <row r="301" s="63" customFormat="1" ht="12" x14ac:dyDescent="0.2"/>
    <row r="302" s="63" customFormat="1" ht="12" x14ac:dyDescent="0.2"/>
    <row r="303" s="63" customFormat="1" ht="12" x14ac:dyDescent="0.2"/>
    <row r="304" s="63" customFormat="1" ht="12" x14ac:dyDescent="0.2"/>
    <row r="305" s="63" customFormat="1" ht="12" x14ac:dyDescent="0.2"/>
    <row r="306" s="63" customFormat="1" ht="12" x14ac:dyDescent="0.2"/>
    <row r="307" s="63" customFormat="1" ht="12" x14ac:dyDescent="0.2"/>
    <row r="308" s="63" customFormat="1" ht="12" x14ac:dyDescent="0.2"/>
    <row r="309" s="63" customFormat="1" ht="12" x14ac:dyDescent="0.2"/>
    <row r="310" s="63" customFormat="1" ht="12" x14ac:dyDescent="0.2"/>
    <row r="311" s="63" customFormat="1" ht="12" x14ac:dyDescent="0.2"/>
    <row r="312" s="63" customFormat="1" ht="12" x14ac:dyDescent="0.2"/>
    <row r="313" s="63" customFormat="1" ht="12" x14ac:dyDescent="0.2"/>
    <row r="314" s="63" customFormat="1" ht="12" x14ac:dyDescent="0.2"/>
    <row r="315" s="63" customFormat="1" ht="12" x14ac:dyDescent="0.2"/>
    <row r="316" s="63" customFormat="1" ht="12" x14ac:dyDescent="0.2"/>
    <row r="317" s="63" customFormat="1" ht="12" x14ac:dyDescent="0.2"/>
    <row r="318" s="63" customFormat="1" ht="12" x14ac:dyDescent="0.2"/>
    <row r="319" s="63" customFormat="1" ht="12" x14ac:dyDescent="0.2"/>
    <row r="320" s="63" customFormat="1" ht="12" x14ac:dyDescent="0.2"/>
    <row r="321" s="63" customFormat="1" ht="12" x14ac:dyDescent="0.2"/>
    <row r="322" s="63" customFormat="1" ht="12" x14ac:dyDescent="0.2"/>
    <row r="323" s="63" customFormat="1" ht="12" x14ac:dyDescent="0.2"/>
    <row r="324" s="63" customFormat="1" ht="12" x14ac:dyDescent="0.2"/>
    <row r="325" s="63" customFormat="1" ht="12" x14ac:dyDescent="0.2"/>
    <row r="326" s="63" customFormat="1" ht="12" x14ac:dyDescent="0.2"/>
    <row r="327" s="63" customFormat="1" ht="12" x14ac:dyDescent="0.2"/>
    <row r="328" s="63" customFormat="1" ht="12" x14ac:dyDescent="0.2"/>
    <row r="329" s="63" customFormat="1" ht="12" x14ac:dyDescent="0.2"/>
    <row r="330" s="63" customFormat="1" ht="12" x14ac:dyDescent="0.2"/>
    <row r="331" s="63" customFormat="1" ht="12" x14ac:dyDescent="0.2"/>
    <row r="332" s="63" customFormat="1" ht="12" x14ac:dyDescent="0.2"/>
    <row r="333" s="63" customFormat="1" ht="12" x14ac:dyDescent="0.2"/>
    <row r="334" s="63" customFormat="1" ht="12" x14ac:dyDescent="0.2"/>
    <row r="335" s="63" customFormat="1" ht="12" x14ac:dyDescent="0.2"/>
    <row r="336" s="63" customFormat="1" ht="12" x14ac:dyDescent="0.2"/>
    <row r="337" s="63" customFormat="1" ht="12" x14ac:dyDescent="0.2"/>
    <row r="338" s="63" customFormat="1" ht="12" x14ac:dyDescent="0.2"/>
    <row r="339" s="63" customFormat="1" ht="12" x14ac:dyDescent="0.2"/>
    <row r="340" s="63" customFormat="1" ht="12" x14ac:dyDescent="0.2"/>
    <row r="341" s="63" customFormat="1" ht="12" x14ac:dyDescent="0.2"/>
    <row r="342" s="63" customFormat="1" ht="12" x14ac:dyDescent="0.2"/>
    <row r="343" s="63" customFormat="1" ht="12" x14ac:dyDescent="0.2"/>
    <row r="344" s="63" customFormat="1" ht="12" x14ac:dyDescent="0.2"/>
    <row r="345" s="63" customFormat="1" ht="12" x14ac:dyDescent="0.2"/>
    <row r="346" s="63" customFormat="1" ht="12" x14ac:dyDescent="0.2"/>
    <row r="347" s="63" customFormat="1" ht="12" x14ac:dyDescent="0.2"/>
    <row r="348" s="63" customFormat="1" ht="12" x14ac:dyDescent="0.2"/>
    <row r="349" s="63" customFormat="1" ht="12" x14ac:dyDescent="0.2"/>
    <row r="350" s="63" customFormat="1" ht="12" x14ac:dyDescent="0.2"/>
    <row r="351" s="63" customFormat="1" ht="12" x14ac:dyDescent="0.2"/>
    <row r="352" s="63" customFormat="1" ht="12" x14ac:dyDescent="0.2"/>
    <row r="353" s="63" customFormat="1" ht="12" x14ac:dyDescent="0.2"/>
    <row r="354" s="63" customFormat="1" ht="12" x14ac:dyDescent="0.2"/>
    <row r="355" s="63" customFormat="1" ht="12" x14ac:dyDescent="0.2"/>
    <row r="356" s="63" customFormat="1" ht="12" x14ac:dyDescent="0.2"/>
    <row r="357" s="63" customFormat="1" ht="12" x14ac:dyDescent="0.2"/>
    <row r="358" s="63" customFormat="1" ht="12" x14ac:dyDescent="0.2"/>
    <row r="359" s="63" customFormat="1" ht="12" x14ac:dyDescent="0.2"/>
    <row r="360" s="63" customFormat="1" ht="12" x14ac:dyDescent="0.2"/>
    <row r="361" s="63" customFormat="1" ht="12" x14ac:dyDescent="0.2"/>
    <row r="362" s="63" customFormat="1" ht="12" x14ac:dyDescent="0.2"/>
    <row r="363" s="63" customFormat="1" ht="12" x14ac:dyDescent="0.2"/>
    <row r="364" s="63" customFormat="1" ht="12" x14ac:dyDescent="0.2"/>
    <row r="365" s="63" customFormat="1" ht="12" x14ac:dyDescent="0.2"/>
    <row r="366" s="63" customFormat="1" ht="12" x14ac:dyDescent="0.2"/>
    <row r="367" s="63" customFormat="1" ht="12" x14ac:dyDescent="0.2"/>
    <row r="368" s="63" customFormat="1" ht="12" x14ac:dyDescent="0.2"/>
    <row r="369" s="63" customFormat="1" ht="12" x14ac:dyDescent="0.2"/>
    <row r="370" s="63" customFormat="1" ht="12" x14ac:dyDescent="0.2"/>
    <row r="371" s="63" customFormat="1" ht="12" x14ac:dyDescent="0.2"/>
    <row r="372" s="63" customFormat="1" ht="12" x14ac:dyDescent="0.2"/>
    <row r="373" s="63" customFormat="1" ht="12" x14ac:dyDescent="0.2"/>
    <row r="374" s="63" customFormat="1" ht="12" x14ac:dyDescent="0.2"/>
    <row r="375" s="63" customFormat="1" ht="12" x14ac:dyDescent="0.2"/>
    <row r="376" s="63" customFormat="1" ht="12" x14ac:dyDescent="0.2"/>
    <row r="377" s="63" customFormat="1" ht="12" x14ac:dyDescent="0.2"/>
    <row r="378" s="63" customFormat="1" ht="12" x14ac:dyDescent="0.2"/>
    <row r="379" s="63" customFormat="1" ht="12" x14ac:dyDescent="0.2"/>
    <row r="380" s="63" customFormat="1" ht="12" x14ac:dyDescent="0.2"/>
    <row r="381" s="63" customFormat="1" ht="12" x14ac:dyDescent="0.2"/>
    <row r="382" s="63" customFormat="1" ht="12" x14ac:dyDescent="0.2"/>
    <row r="383" s="63" customFormat="1" ht="12" x14ac:dyDescent="0.2"/>
    <row r="384" s="63" customFormat="1" ht="12" x14ac:dyDescent="0.2"/>
    <row r="385" s="63" customFormat="1" ht="12" x14ac:dyDescent="0.2"/>
    <row r="386" s="63" customFormat="1" ht="12" x14ac:dyDescent="0.2"/>
    <row r="387" s="63" customFormat="1" ht="12" x14ac:dyDescent="0.2"/>
    <row r="388" s="63" customFormat="1" ht="12" x14ac:dyDescent="0.2"/>
    <row r="389" s="63" customFormat="1" ht="12" x14ac:dyDescent="0.2"/>
    <row r="390" s="63" customFormat="1" ht="12" x14ac:dyDescent="0.2"/>
    <row r="391" s="63" customFormat="1" ht="12" x14ac:dyDescent="0.2"/>
    <row r="392" s="63" customFormat="1" ht="12" x14ac:dyDescent="0.2"/>
    <row r="393" s="63" customFormat="1" ht="12" x14ac:dyDescent="0.2"/>
    <row r="394" s="63" customFormat="1" ht="12" x14ac:dyDescent="0.2"/>
    <row r="395" s="63" customFormat="1" ht="12" x14ac:dyDescent="0.2"/>
    <row r="396" s="63" customFormat="1" ht="12" x14ac:dyDescent="0.2"/>
    <row r="397" s="63" customFormat="1" ht="12" x14ac:dyDescent="0.2"/>
    <row r="398" s="63" customFormat="1" ht="12" x14ac:dyDescent="0.2"/>
    <row r="399" s="63" customFormat="1" ht="12" x14ac:dyDescent="0.2"/>
    <row r="400" s="63" customFormat="1" ht="12" x14ac:dyDescent="0.2"/>
    <row r="401" s="63" customFormat="1" ht="12" x14ac:dyDescent="0.2"/>
    <row r="402" s="63" customFormat="1" ht="12" x14ac:dyDescent="0.2"/>
    <row r="403" s="63" customFormat="1" ht="12" x14ac:dyDescent="0.2"/>
    <row r="404" s="63" customFormat="1" ht="12" x14ac:dyDescent="0.2"/>
    <row r="405" s="63" customFormat="1" ht="12" x14ac:dyDescent="0.2"/>
    <row r="406" s="63" customFormat="1" ht="12" x14ac:dyDescent="0.2"/>
    <row r="407" s="63" customFormat="1" ht="12" x14ac:dyDescent="0.2"/>
    <row r="408" s="63" customFormat="1" ht="12" x14ac:dyDescent="0.2"/>
    <row r="409" s="63" customFormat="1" ht="12" x14ac:dyDescent="0.2"/>
    <row r="410" s="63" customFormat="1" ht="12" x14ac:dyDescent="0.2"/>
    <row r="411" s="63" customFormat="1" ht="12" x14ac:dyDescent="0.2"/>
    <row r="412" s="63" customFormat="1" ht="12" x14ac:dyDescent="0.2"/>
    <row r="413" s="63" customFormat="1" ht="12" x14ac:dyDescent="0.2"/>
    <row r="414" s="63" customFormat="1" ht="12" x14ac:dyDescent="0.2"/>
    <row r="415" s="63" customFormat="1" ht="12" x14ac:dyDescent="0.2"/>
    <row r="416" s="63" customFormat="1" ht="12" x14ac:dyDescent="0.2"/>
    <row r="417" s="63" customFormat="1" ht="12" x14ac:dyDescent="0.2"/>
    <row r="418" s="63" customFormat="1" ht="12" x14ac:dyDescent="0.2"/>
    <row r="419" s="63" customFormat="1" ht="12" x14ac:dyDescent="0.2"/>
    <row r="420" s="63" customFormat="1" ht="12" x14ac:dyDescent="0.2"/>
    <row r="421" s="63" customFormat="1" ht="12" x14ac:dyDescent="0.2"/>
    <row r="422" s="63" customFormat="1" ht="12" x14ac:dyDescent="0.2"/>
    <row r="423" s="63" customFormat="1" ht="12" x14ac:dyDescent="0.2"/>
    <row r="424" s="63" customFormat="1" ht="12" x14ac:dyDescent="0.2"/>
    <row r="425" s="63" customFormat="1" ht="12" x14ac:dyDescent="0.2"/>
    <row r="426" s="63" customFormat="1" ht="12" x14ac:dyDescent="0.2"/>
    <row r="427" s="63" customFormat="1" ht="12" x14ac:dyDescent="0.2"/>
    <row r="428" s="63" customFormat="1" ht="12" x14ac:dyDescent="0.2"/>
    <row r="429" s="63" customFormat="1" ht="12" x14ac:dyDescent="0.2"/>
    <row r="430" s="63" customFormat="1" ht="12" x14ac:dyDescent="0.2"/>
    <row r="431" s="63" customFormat="1" ht="12" x14ac:dyDescent="0.2"/>
    <row r="432" s="63" customFormat="1" ht="12" x14ac:dyDescent="0.2"/>
    <row r="433" s="63" customFormat="1" ht="12" x14ac:dyDescent="0.2"/>
    <row r="434" s="63" customFormat="1" ht="12" x14ac:dyDescent="0.2"/>
    <row r="435" s="63" customFormat="1" ht="12" x14ac:dyDescent="0.2"/>
    <row r="436" s="63" customFormat="1" ht="12" x14ac:dyDescent="0.2"/>
    <row r="437" s="63" customFormat="1" ht="12" x14ac:dyDescent="0.2"/>
    <row r="438" s="63" customFormat="1" ht="12" x14ac:dyDescent="0.2"/>
    <row r="439" s="63" customFormat="1" ht="12" x14ac:dyDescent="0.2"/>
    <row r="440" s="63" customFormat="1" ht="12" x14ac:dyDescent="0.2"/>
    <row r="441" s="63" customFormat="1" ht="12" x14ac:dyDescent="0.2"/>
    <row r="442" s="63" customFormat="1" ht="12" x14ac:dyDescent="0.2"/>
    <row r="443" s="63" customFormat="1" ht="12" x14ac:dyDescent="0.2"/>
    <row r="444" s="63" customFormat="1" ht="12" x14ac:dyDescent="0.2"/>
    <row r="445" s="63" customFormat="1" ht="12" x14ac:dyDescent="0.2"/>
    <row r="446" s="63" customFormat="1" ht="12" x14ac:dyDescent="0.2"/>
    <row r="447" s="63" customFormat="1" ht="12" x14ac:dyDescent="0.2"/>
    <row r="448" s="63" customFormat="1" ht="12" x14ac:dyDescent="0.2"/>
    <row r="449" s="63" customFormat="1" ht="12" x14ac:dyDescent="0.2"/>
    <row r="450" s="63" customFormat="1" ht="12" x14ac:dyDescent="0.2"/>
    <row r="451" s="63" customFormat="1" ht="12" x14ac:dyDescent="0.2"/>
    <row r="452" s="63" customFormat="1" ht="12" x14ac:dyDescent="0.2"/>
    <row r="453" s="63" customFormat="1" ht="12" x14ac:dyDescent="0.2"/>
    <row r="454" s="63" customFormat="1" ht="12" x14ac:dyDescent="0.2"/>
    <row r="455" s="63" customFormat="1" ht="12" x14ac:dyDescent="0.2"/>
    <row r="456" s="63" customFormat="1" ht="12" x14ac:dyDescent="0.2"/>
    <row r="457" s="63" customFormat="1" ht="12" x14ac:dyDescent="0.2"/>
    <row r="458" s="63" customFormat="1" ht="12" x14ac:dyDescent="0.2"/>
    <row r="459" s="63" customFormat="1" ht="12" x14ac:dyDescent="0.2"/>
    <row r="460" s="63" customFormat="1" ht="12" x14ac:dyDescent="0.2"/>
    <row r="461" s="63" customFormat="1" ht="12" x14ac:dyDescent="0.2"/>
    <row r="462" s="63" customFormat="1" ht="12" x14ac:dyDescent="0.2"/>
    <row r="463" s="63" customFormat="1" ht="12" x14ac:dyDescent="0.2"/>
    <row r="464" s="63" customFormat="1" ht="12" x14ac:dyDescent="0.2"/>
    <row r="465" s="63" customFormat="1" ht="12" x14ac:dyDescent="0.2"/>
    <row r="466" s="63" customFormat="1" ht="12" x14ac:dyDescent="0.2"/>
    <row r="467" s="63" customFormat="1" ht="12" x14ac:dyDescent="0.2"/>
    <row r="468" s="63" customFormat="1" ht="12" x14ac:dyDescent="0.2"/>
    <row r="469" s="63" customFormat="1" ht="12" x14ac:dyDescent="0.2"/>
    <row r="470" s="63" customFormat="1" ht="12" x14ac:dyDescent="0.2"/>
    <row r="471" s="63" customFormat="1" ht="12" x14ac:dyDescent="0.2"/>
    <row r="472" s="63" customFormat="1" ht="12" x14ac:dyDescent="0.2"/>
    <row r="473" s="63" customFormat="1" ht="12" x14ac:dyDescent="0.2"/>
    <row r="474" s="63" customFormat="1" ht="12" x14ac:dyDescent="0.2"/>
    <row r="475" s="63" customFormat="1" ht="12" x14ac:dyDescent="0.2"/>
    <row r="476" s="63" customFormat="1" ht="12" x14ac:dyDescent="0.2"/>
    <row r="477" s="63" customFormat="1" ht="12" x14ac:dyDescent="0.2"/>
    <row r="478" s="63" customFormat="1" ht="12" x14ac:dyDescent="0.2"/>
    <row r="479" s="63" customFormat="1" ht="12" x14ac:dyDescent="0.2"/>
    <row r="480" s="63" customFormat="1" ht="12" x14ac:dyDescent="0.2"/>
    <row r="481" s="63" customFormat="1" ht="12" x14ac:dyDescent="0.2"/>
    <row r="482" s="63" customFormat="1" ht="12" x14ac:dyDescent="0.2"/>
    <row r="483" s="63" customFormat="1" ht="12" x14ac:dyDescent="0.2"/>
    <row r="484" s="63" customFormat="1" ht="12" x14ac:dyDescent="0.2"/>
    <row r="485" s="63" customFormat="1" ht="12" x14ac:dyDescent="0.2"/>
    <row r="486" s="63" customFormat="1" ht="12" x14ac:dyDescent="0.2"/>
    <row r="487" s="63" customFormat="1" ht="12" x14ac:dyDescent="0.2"/>
    <row r="488" s="63" customFormat="1" ht="12" x14ac:dyDescent="0.2"/>
    <row r="489" s="63" customFormat="1" ht="12" x14ac:dyDescent="0.2"/>
    <row r="490" s="63" customFormat="1" ht="12" x14ac:dyDescent="0.2"/>
    <row r="491" s="63" customFormat="1" ht="12" x14ac:dyDescent="0.2"/>
    <row r="492" s="63" customFormat="1" ht="12" x14ac:dyDescent="0.2"/>
    <row r="493" s="63" customFormat="1" ht="12" x14ac:dyDescent="0.2"/>
    <row r="494" s="63" customFormat="1" ht="12" x14ac:dyDescent="0.2"/>
    <row r="495" s="63" customFormat="1" ht="12" x14ac:dyDescent="0.2"/>
    <row r="496" s="63" customFormat="1" ht="12" x14ac:dyDescent="0.2"/>
    <row r="497" s="63" customFormat="1" ht="12" x14ac:dyDescent="0.2"/>
    <row r="498" s="63" customFormat="1" ht="12" x14ac:dyDescent="0.2"/>
    <row r="499" s="63" customFormat="1" ht="12" x14ac:dyDescent="0.2"/>
    <row r="500" s="63" customFormat="1" ht="12" x14ac:dyDescent="0.2"/>
    <row r="501" s="63" customFormat="1" ht="12" x14ac:dyDescent="0.2"/>
    <row r="502" s="63" customFormat="1" ht="12" x14ac:dyDescent="0.2"/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4"/>
  <sheetViews>
    <sheetView zoomScaleNormal="100" workbookViewId="0"/>
  </sheetViews>
  <sheetFormatPr defaultRowHeight="12.75" x14ac:dyDescent="0.2"/>
  <cols>
    <col min="1" max="1" width="90.7109375" style="62" customWidth="1"/>
    <col min="2" max="3" width="15.28515625" style="62" customWidth="1"/>
    <col min="4" max="16384" width="9.140625" style="62"/>
  </cols>
  <sheetData>
    <row r="1" spans="1:6" x14ac:dyDescent="0.2">
      <c r="A1" s="61" t="s">
        <v>203</v>
      </c>
    </row>
    <row r="2" spans="1:6" x14ac:dyDescent="0.2">
      <c r="A2" s="61" t="s">
        <v>193</v>
      </c>
    </row>
    <row r="3" spans="1:6" ht="12.75" customHeight="1" x14ac:dyDescent="0.2">
      <c r="A3" s="61"/>
    </row>
    <row r="4" spans="1:6" s="63" customFormat="1" ht="27.75" customHeight="1" x14ac:dyDescent="0.2">
      <c r="A4" s="65"/>
      <c r="B4" s="168" t="s">
        <v>150</v>
      </c>
      <c r="C4" s="168"/>
    </row>
    <row r="5" spans="1:6" s="63" customFormat="1" ht="15" customHeight="1" x14ac:dyDescent="0.2">
      <c r="A5" s="94" t="s">
        <v>149</v>
      </c>
      <c r="B5" s="66" t="s">
        <v>1</v>
      </c>
      <c r="C5" s="109" t="s">
        <v>47</v>
      </c>
    </row>
    <row r="6" spans="1:6" s="63" customFormat="1" ht="6.75" customHeight="1" x14ac:dyDescent="0.2">
      <c r="A6" s="68"/>
      <c r="B6" s="129"/>
    </row>
    <row r="7" spans="1:6" ht="12.75" customHeight="1" x14ac:dyDescent="0.2">
      <c r="A7" s="83" t="s">
        <v>147</v>
      </c>
      <c r="B7" s="84">
        <v>24</v>
      </c>
      <c r="C7" s="118">
        <f>B7/78*100</f>
        <v>30.76923076923077</v>
      </c>
      <c r="D7" s="89"/>
      <c r="E7" s="89"/>
      <c r="F7" s="89"/>
    </row>
    <row r="8" spans="1:6" ht="12.75" customHeight="1" x14ac:dyDescent="0.2">
      <c r="A8" s="83" t="s">
        <v>142</v>
      </c>
      <c r="B8" s="84">
        <v>23</v>
      </c>
      <c r="C8" s="118">
        <f t="shared" ref="C8:C15" si="0">B8/78*100</f>
        <v>29.487179487179489</v>
      </c>
      <c r="D8" s="89"/>
      <c r="E8" s="89"/>
      <c r="F8" s="89"/>
    </row>
    <row r="9" spans="1:6" ht="12.75" customHeight="1" x14ac:dyDescent="0.2">
      <c r="A9" s="83" t="s">
        <v>144</v>
      </c>
      <c r="B9" s="84">
        <v>9</v>
      </c>
      <c r="C9" s="118">
        <f t="shared" si="0"/>
        <v>11.538461538461538</v>
      </c>
      <c r="D9" s="89"/>
      <c r="E9" s="89"/>
      <c r="F9" s="89"/>
    </row>
    <row r="10" spans="1:6" ht="12.75" customHeight="1" x14ac:dyDescent="0.2">
      <c r="A10" s="83" t="s">
        <v>140</v>
      </c>
      <c r="B10" s="84">
        <v>6</v>
      </c>
      <c r="C10" s="118">
        <f t="shared" si="0"/>
        <v>7.6923076923076925</v>
      </c>
      <c r="D10" s="89"/>
      <c r="E10" s="89"/>
      <c r="F10" s="89"/>
    </row>
    <row r="11" spans="1:6" ht="12.75" customHeight="1" x14ac:dyDescent="0.2">
      <c r="A11" s="83" t="s">
        <v>141</v>
      </c>
      <c r="B11" s="84">
        <v>5</v>
      </c>
      <c r="C11" s="118">
        <f t="shared" si="0"/>
        <v>6.4102564102564097</v>
      </c>
      <c r="D11" s="89"/>
      <c r="E11" s="89"/>
      <c r="F11" s="89"/>
    </row>
    <row r="12" spans="1:6" ht="12.75" customHeight="1" x14ac:dyDescent="0.2">
      <c r="A12" s="83" t="s">
        <v>143</v>
      </c>
      <c r="B12" s="84">
        <v>4</v>
      </c>
      <c r="C12" s="118">
        <f t="shared" si="0"/>
        <v>5.1282051282051277</v>
      </c>
      <c r="D12" s="89"/>
      <c r="E12" s="89"/>
      <c r="F12" s="89"/>
    </row>
    <row r="13" spans="1:6" ht="12.75" customHeight="1" x14ac:dyDescent="0.2">
      <c r="A13" s="83" t="s">
        <v>145</v>
      </c>
      <c r="B13" s="84">
        <v>4</v>
      </c>
      <c r="C13" s="118">
        <f t="shared" si="0"/>
        <v>5.1282051282051277</v>
      </c>
      <c r="D13" s="89"/>
      <c r="E13" s="89"/>
      <c r="F13" s="89"/>
    </row>
    <row r="14" spans="1:6" ht="12.75" customHeight="1" x14ac:dyDescent="0.2">
      <c r="A14" s="83" t="s">
        <v>146</v>
      </c>
      <c r="B14" s="84">
        <v>2</v>
      </c>
      <c r="C14" s="118">
        <f t="shared" si="0"/>
        <v>2.5641025641025639</v>
      </c>
      <c r="D14" s="89"/>
      <c r="E14" s="89"/>
      <c r="F14" s="89"/>
    </row>
    <row r="15" spans="1:6" ht="12.75" customHeight="1" x14ac:dyDescent="0.2">
      <c r="A15" s="83" t="s">
        <v>148</v>
      </c>
      <c r="B15" s="84">
        <v>1</v>
      </c>
      <c r="C15" s="118">
        <f t="shared" si="0"/>
        <v>1.2820512820512819</v>
      </c>
      <c r="D15" s="89"/>
      <c r="E15" s="89"/>
      <c r="F15" s="89"/>
    </row>
    <row r="16" spans="1:6" ht="12.75" customHeight="1" x14ac:dyDescent="0.2">
      <c r="A16" s="83" t="s">
        <v>82</v>
      </c>
      <c r="B16" s="84">
        <v>1</v>
      </c>
      <c r="C16" s="134" t="s">
        <v>44</v>
      </c>
      <c r="D16" s="89"/>
      <c r="E16" s="89"/>
      <c r="F16" s="89"/>
    </row>
    <row r="17" spans="1:6" ht="12.75" customHeight="1" x14ac:dyDescent="0.2">
      <c r="A17" s="114" t="s">
        <v>0</v>
      </c>
      <c r="B17" s="115">
        <f>SUM(B7:B16)</f>
        <v>79</v>
      </c>
      <c r="C17" s="128">
        <f>B17/$B$17*100</f>
        <v>100</v>
      </c>
      <c r="D17" s="89"/>
      <c r="E17" s="89"/>
      <c r="F17" s="89"/>
    </row>
    <row r="18" spans="1:6" s="63" customFormat="1" ht="12" x14ac:dyDescent="0.2"/>
    <row r="19" spans="1:6" s="63" customFormat="1" ht="12" x14ac:dyDescent="0.2"/>
    <row r="20" spans="1:6" s="63" customFormat="1" x14ac:dyDescent="0.2">
      <c r="A20" s="76"/>
    </row>
    <row r="21" spans="1:6" s="63" customFormat="1" x14ac:dyDescent="0.2">
      <c r="A21" s="76"/>
    </row>
    <row r="22" spans="1:6" s="63" customFormat="1" x14ac:dyDescent="0.2">
      <c r="A22" s="77"/>
    </row>
    <row r="23" spans="1:6" s="63" customFormat="1" x14ac:dyDescent="0.2">
      <c r="A23" s="77"/>
    </row>
    <row r="24" spans="1:6" s="63" customFormat="1" x14ac:dyDescent="0.2">
      <c r="A24" s="77"/>
    </row>
    <row r="25" spans="1:6" s="63" customFormat="1" x14ac:dyDescent="0.2">
      <c r="A25" s="77"/>
    </row>
    <row r="26" spans="1:6" s="63" customFormat="1" x14ac:dyDescent="0.2">
      <c r="A26" s="77"/>
    </row>
    <row r="27" spans="1:6" s="63" customFormat="1" x14ac:dyDescent="0.2">
      <c r="A27" s="77"/>
    </row>
    <row r="28" spans="1:6" s="63" customFormat="1" x14ac:dyDescent="0.2">
      <c r="A28" s="76"/>
    </row>
    <row r="29" spans="1:6" s="63" customFormat="1" ht="12" x14ac:dyDescent="0.2"/>
    <row r="30" spans="1:6" s="63" customFormat="1" ht="12" x14ac:dyDescent="0.2"/>
    <row r="31" spans="1:6" s="63" customFormat="1" ht="12" x14ac:dyDescent="0.2"/>
    <row r="32" spans="1:6" s="63" customFormat="1" ht="12" x14ac:dyDescent="0.2"/>
    <row r="33" s="63" customFormat="1" ht="12" x14ac:dyDescent="0.2"/>
    <row r="34" s="63" customFormat="1" ht="12" x14ac:dyDescent="0.2"/>
    <row r="35" s="63" customFormat="1" ht="12" x14ac:dyDescent="0.2"/>
    <row r="36" s="63" customFormat="1" ht="12" x14ac:dyDescent="0.2"/>
    <row r="37" s="63" customFormat="1" ht="12" x14ac:dyDescent="0.2"/>
    <row r="38" s="63" customFormat="1" ht="12" x14ac:dyDescent="0.2"/>
    <row r="39" s="63" customFormat="1" ht="12" x14ac:dyDescent="0.2"/>
    <row r="40" s="63" customFormat="1" ht="12" x14ac:dyDescent="0.2"/>
    <row r="41" s="63" customFormat="1" ht="12" x14ac:dyDescent="0.2"/>
    <row r="42" s="63" customFormat="1" ht="12" x14ac:dyDescent="0.2"/>
    <row r="43" s="63" customFormat="1" ht="12" x14ac:dyDescent="0.2"/>
    <row r="44" s="63" customFormat="1" ht="12" x14ac:dyDescent="0.2"/>
    <row r="45" s="63" customFormat="1" ht="12" x14ac:dyDescent="0.2"/>
    <row r="46" s="63" customFormat="1" ht="12" x14ac:dyDescent="0.2"/>
    <row r="47" s="63" customFormat="1" ht="12" x14ac:dyDescent="0.2"/>
    <row r="48" s="63" customFormat="1" ht="12" x14ac:dyDescent="0.2"/>
    <row r="49" s="63" customFormat="1" ht="12" x14ac:dyDescent="0.2"/>
    <row r="50" s="63" customFormat="1" ht="12" x14ac:dyDescent="0.2"/>
    <row r="51" s="63" customFormat="1" ht="12" x14ac:dyDescent="0.2"/>
    <row r="52" s="63" customFormat="1" ht="12" x14ac:dyDescent="0.2"/>
    <row r="53" s="63" customFormat="1" ht="12" x14ac:dyDescent="0.2"/>
    <row r="54" s="63" customFormat="1" ht="12" x14ac:dyDescent="0.2"/>
    <row r="55" s="63" customFormat="1" ht="12" x14ac:dyDescent="0.2"/>
    <row r="56" s="63" customFormat="1" ht="12" x14ac:dyDescent="0.2"/>
    <row r="57" s="63" customFormat="1" ht="12" x14ac:dyDescent="0.2"/>
    <row r="58" s="63" customFormat="1" ht="12" x14ac:dyDescent="0.2"/>
    <row r="59" s="63" customFormat="1" ht="12" x14ac:dyDescent="0.2"/>
    <row r="60" s="63" customFormat="1" ht="12" x14ac:dyDescent="0.2"/>
    <row r="61" s="63" customFormat="1" ht="12" x14ac:dyDescent="0.2"/>
    <row r="62" s="63" customFormat="1" ht="12" x14ac:dyDescent="0.2"/>
    <row r="63" s="63" customFormat="1" ht="12" x14ac:dyDescent="0.2"/>
    <row r="64" s="63" customFormat="1" ht="12" x14ac:dyDescent="0.2"/>
    <row r="65" s="63" customFormat="1" ht="12" x14ac:dyDescent="0.2"/>
    <row r="66" s="63" customFormat="1" ht="12" x14ac:dyDescent="0.2"/>
    <row r="67" s="63" customFormat="1" ht="12" x14ac:dyDescent="0.2"/>
    <row r="68" s="63" customFormat="1" ht="12" x14ac:dyDescent="0.2"/>
    <row r="69" s="63" customFormat="1" ht="12" x14ac:dyDescent="0.2"/>
    <row r="70" s="63" customFormat="1" ht="12" x14ac:dyDescent="0.2"/>
    <row r="71" s="63" customFormat="1" ht="12" x14ac:dyDescent="0.2"/>
    <row r="72" s="63" customFormat="1" ht="12" x14ac:dyDescent="0.2"/>
    <row r="73" s="63" customFormat="1" ht="12" x14ac:dyDescent="0.2"/>
    <row r="74" s="63" customFormat="1" ht="12" x14ac:dyDescent="0.2"/>
    <row r="75" s="63" customFormat="1" ht="12" x14ac:dyDescent="0.2"/>
    <row r="76" s="63" customFormat="1" ht="12" x14ac:dyDescent="0.2"/>
    <row r="77" s="63" customFormat="1" ht="12" x14ac:dyDescent="0.2"/>
    <row r="78" s="63" customFormat="1" ht="12" x14ac:dyDescent="0.2"/>
    <row r="79" s="63" customFormat="1" ht="12" x14ac:dyDescent="0.2"/>
    <row r="80" s="63" customFormat="1" ht="12" x14ac:dyDescent="0.2"/>
    <row r="81" s="63" customFormat="1" ht="12" x14ac:dyDescent="0.2"/>
    <row r="82" s="63" customFormat="1" ht="12" x14ac:dyDescent="0.2"/>
    <row r="83" s="63" customFormat="1" ht="12" x14ac:dyDescent="0.2"/>
    <row r="84" s="63" customFormat="1" ht="12" x14ac:dyDescent="0.2"/>
    <row r="85" s="63" customFormat="1" ht="12" x14ac:dyDescent="0.2"/>
    <row r="86" s="63" customFormat="1" ht="12" x14ac:dyDescent="0.2"/>
    <row r="87" s="63" customFormat="1" ht="12" x14ac:dyDescent="0.2"/>
    <row r="88" s="63" customFormat="1" ht="12" x14ac:dyDescent="0.2"/>
    <row r="89" s="63" customFormat="1" ht="12" x14ac:dyDescent="0.2"/>
    <row r="90" s="63" customFormat="1" ht="12" x14ac:dyDescent="0.2"/>
    <row r="91" s="63" customFormat="1" ht="12" x14ac:dyDescent="0.2"/>
    <row r="92" s="63" customFormat="1" ht="12" x14ac:dyDescent="0.2"/>
    <row r="93" s="63" customFormat="1" ht="12" x14ac:dyDescent="0.2"/>
    <row r="94" s="63" customFormat="1" ht="12" x14ac:dyDescent="0.2"/>
    <row r="95" s="63" customFormat="1" ht="12" x14ac:dyDescent="0.2"/>
    <row r="96" s="63" customFormat="1" ht="12" x14ac:dyDescent="0.2"/>
    <row r="97" s="63" customFormat="1" ht="12" x14ac:dyDescent="0.2"/>
    <row r="98" s="63" customFormat="1" ht="12" x14ac:dyDescent="0.2"/>
    <row r="99" s="63" customFormat="1" ht="12" x14ac:dyDescent="0.2"/>
    <row r="100" s="63" customFormat="1" ht="12" x14ac:dyDescent="0.2"/>
    <row r="101" s="63" customFormat="1" ht="12" x14ac:dyDescent="0.2"/>
    <row r="102" s="63" customFormat="1" ht="12" x14ac:dyDescent="0.2"/>
    <row r="103" s="63" customFormat="1" ht="12" x14ac:dyDescent="0.2"/>
    <row r="104" s="63" customFormat="1" ht="12" x14ac:dyDescent="0.2"/>
    <row r="105" s="63" customFormat="1" ht="12" x14ac:dyDescent="0.2"/>
    <row r="106" s="63" customFormat="1" ht="12" x14ac:dyDescent="0.2"/>
    <row r="107" s="63" customFormat="1" ht="12" x14ac:dyDescent="0.2"/>
    <row r="108" s="63" customFormat="1" ht="12" x14ac:dyDescent="0.2"/>
    <row r="109" s="63" customFormat="1" ht="12" x14ac:dyDescent="0.2"/>
    <row r="110" s="63" customFormat="1" ht="12" x14ac:dyDescent="0.2"/>
    <row r="111" s="63" customFormat="1" ht="12" x14ac:dyDescent="0.2"/>
    <row r="112" s="63" customFormat="1" ht="12" x14ac:dyDescent="0.2"/>
    <row r="113" s="63" customFormat="1" ht="12" x14ac:dyDescent="0.2"/>
    <row r="114" s="63" customFormat="1" ht="12" x14ac:dyDescent="0.2"/>
    <row r="115" s="63" customFormat="1" ht="12" x14ac:dyDescent="0.2"/>
    <row r="116" s="63" customFormat="1" ht="12" x14ac:dyDescent="0.2"/>
    <row r="117" s="63" customFormat="1" ht="12" x14ac:dyDescent="0.2"/>
    <row r="118" s="63" customFormat="1" ht="12" x14ac:dyDescent="0.2"/>
    <row r="119" s="63" customFormat="1" ht="12" x14ac:dyDescent="0.2"/>
    <row r="120" s="63" customFormat="1" ht="12" x14ac:dyDescent="0.2"/>
    <row r="121" s="63" customFormat="1" ht="12" x14ac:dyDescent="0.2"/>
    <row r="122" s="63" customFormat="1" ht="12" x14ac:dyDescent="0.2"/>
    <row r="123" s="63" customFormat="1" ht="12" x14ac:dyDescent="0.2"/>
    <row r="124" s="63" customFormat="1" ht="12" x14ac:dyDescent="0.2"/>
    <row r="125" s="63" customFormat="1" ht="12" x14ac:dyDescent="0.2"/>
    <row r="126" s="63" customFormat="1" ht="12" x14ac:dyDescent="0.2"/>
    <row r="127" s="63" customFormat="1" ht="12" x14ac:dyDescent="0.2"/>
    <row r="128" s="63" customFormat="1" ht="12" x14ac:dyDescent="0.2"/>
    <row r="129" s="63" customFormat="1" ht="12" x14ac:dyDescent="0.2"/>
    <row r="130" s="63" customFormat="1" ht="12" x14ac:dyDescent="0.2"/>
    <row r="131" s="63" customFormat="1" ht="12" x14ac:dyDescent="0.2"/>
    <row r="132" s="63" customFormat="1" ht="12" x14ac:dyDescent="0.2"/>
    <row r="133" s="63" customFormat="1" ht="12" x14ac:dyDescent="0.2"/>
    <row r="134" s="63" customFormat="1" ht="12" x14ac:dyDescent="0.2"/>
    <row r="135" s="63" customFormat="1" ht="12" x14ac:dyDescent="0.2"/>
    <row r="136" s="63" customFormat="1" ht="12" x14ac:dyDescent="0.2"/>
    <row r="137" s="63" customFormat="1" ht="12" x14ac:dyDescent="0.2"/>
    <row r="138" s="63" customFormat="1" ht="12" x14ac:dyDescent="0.2"/>
    <row r="139" s="63" customFormat="1" ht="12" x14ac:dyDescent="0.2"/>
    <row r="140" s="63" customFormat="1" ht="12" x14ac:dyDescent="0.2"/>
    <row r="141" s="63" customFormat="1" ht="12" x14ac:dyDescent="0.2"/>
    <row r="142" s="63" customFormat="1" ht="12" x14ac:dyDescent="0.2"/>
    <row r="143" s="63" customFormat="1" ht="12" x14ac:dyDescent="0.2"/>
    <row r="144" s="63" customFormat="1" ht="12" x14ac:dyDescent="0.2"/>
    <row r="145" s="63" customFormat="1" ht="12" x14ac:dyDescent="0.2"/>
    <row r="146" s="63" customFormat="1" ht="12" x14ac:dyDescent="0.2"/>
    <row r="147" s="63" customFormat="1" ht="12" x14ac:dyDescent="0.2"/>
    <row r="148" s="63" customFormat="1" ht="12" x14ac:dyDescent="0.2"/>
    <row r="149" s="63" customFormat="1" ht="12" x14ac:dyDescent="0.2"/>
    <row r="150" s="63" customFormat="1" ht="12" x14ac:dyDescent="0.2"/>
    <row r="151" s="63" customFormat="1" ht="12" x14ac:dyDescent="0.2"/>
    <row r="152" s="63" customFormat="1" ht="12" x14ac:dyDescent="0.2"/>
    <row r="153" s="63" customFormat="1" ht="12" x14ac:dyDescent="0.2"/>
    <row r="154" s="63" customFormat="1" ht="12" x14ac:dyDescent="0.2"/>
    <row r="155" s="63" customFormat="1" ht="12" x14ac:dyDescent="0.2"/>
    <row r="156" s="63" customFormat="1" ht="12" x14ac:dyDescent="0.2"/>
    <row r="157" s="63" customFormat="1" ht="12" x14ac:dyDescent="0.2"/>
    <row r="158" s="63" customFormat="1" ht="12" x14ac:dyDescent="0.2"/>
    <row r="159" s="63" customFormat="1" ht="12" x14ac:dyDescent="0.2"/>
    <row r="160" s="63" customFormat="1" ht="12" x14ac:dyDescent="0.2"/>
    <row r="161" s="63" customFormat="1" ht="12" x14ac:dyDescent="0.2"/>
    <row r="162" s="63" customFormat="1" ht="12" x14ac:dyDescent="0.2"/>
    <row r="163" s="63" customFormat="1" ht="12" x14ac:dyDescent="0.2"/>
    <row r="164" s="63" customFormat="1" ht="12" x14ac:dyDescent="0.2"/>
    <row r="165" s="63" customFormat="1" ht="12" x14ac:dyDescent="0.2"/>
    <row r="166" s="63" customFormat="1" ht="12" x14ac:dyDescent="0.2"/>
    <row r="167" s="63" customFormat="1" ht="12" x14ac:dyDescent="0.2"/>
    <row r="168" s="63" customFormat="1" ht="12" x14ac:dyDescent="0.2"/>
    <row r="169" s="63" customFormat="1" ht="12" x14ac:dyDescent="0.2"/>
    <row r="170" s="63" customFormat="1" ht="12" x14ac:dyDescent="0.2"/>
    <row r="171" s="63" customFormat="1" ht="12" x14ac:dyDescent="0.2"/>
    <row r="172" s="63" customFormat="1" ht="12" x14ac:dyDescent="0.2"/>
    <row r="173" s="63" customFormat="1" ht="12" x14ac:dyDescent="0.2"/>
    <row r="174" s="63" customFormat="1" ht="12" x14ac:dyDescent="0.2"/>
    <row r="175" s="63" customFormat="1" ht="12" x14ac:dyDescent="0.2"/>
    <row r="176" s="63" customFormat="1" ht="12" x14ac:dyDescent="0.2"/>
    <row r="177" s="63" customFormat="1" ht="12" x14ac:dyDescent="0.2"/>
    <row r="178" s="63" customFormat="1" ht="12" x14ac:dyDescent="0.2"/>
    <row r="179" s="63" customFormat="1" ht="12" x14ac:dyDescent="0.2"/>
    <row r="180" s="63" customFormat="1" ht="12" x14ac:dyDescent="0.2"/>
    <row r="181" s="63" customFormat="1" ht="12" x14ac:dyDescent="0.2"/>
    <row r="182" s="63" customFormat="1" ht="12" x14ac:dyDescent="0.2"/>
    <row r="183" s="63" customFormat="1" ht="12" x14ac:dyDescent="0.2"/>
    <row r="184" s="63" customFormat="1" ht="12" x14ac:dyDescent="0.2"/>
    <row r="185" s="63" customFormat="1" ht="12" x14ac:dyDescent="0.2"/>
    <row r="186" s="63" customFormat="1" ht="12" x14ac:dyDescent="0.2"/>
    <row r="187" s="63" customFormat="1" ht="12" x14ac:dyDescent="0.2"/>
    <row r="188" s="63" customFormat="1" ht="12" x14ac:dyDescent="0.2"/>
    <row r="189" s="63" customFormat="1" ht="12" x14ac:dyDescent="0.2"/>
    <row r="190" s="63" customFormat="1" ht="12" x14ac:dyDescent="0.2"/>
    <row r="191" s="63" customFormat="1" ht="12" x14ac:dyDescent="0.2"/>
    <row r="192" s="63" customFormat="1" ht="12" x14ac:dyDescent="0.2"/>
    <row r="193" s="63" customFormat="1" ht="12" x14ac:dyDescent="0.2"/>
    <row r="194" s="63" customFormat="1" ht="12" x14ac:dyDescent="0.2"/>
    <row r="195" s="63" customFormat="1" ht="12" x14ac:dyDescent="0.2"/>
    <row r="196" s="63" customFormat="1" ht="12" x14ac:dyDescent="0.2"/>
    <row r="197" s="63" customFormat="1" ht="12" x14ac:dyDescent="0.2"/>
    <row r="198" s="63" customFormat="1" ht="12" x14ac:dyDescent="0.2"/>
    <row r="199" s="63" customFormat="1" ht="12" x14ac:dyDescent="0.2"/>
    <row r="200" s="63" customFormat="1" ht="12" x14ac:dyDescent="0.2"/>
    <row r="201" s="63" customFormat="1" ht="12" x14ac:dyDescent="0.2"/>
    <row r="202" s="63" customFormat="1" ht="12" x14ac:dyDescent="0.2"/>
    <row r="203" s="63" customFormat="1" ht="12" x14ac:dyDescent="0.2"/>
    <row r="204" s="63" customFormat="1" ht="12" x14ac:dyDescent="0.2"/>
    <row r="205" s="63" customFormat="1" ht="12" x14ac:dyDescent="0.2"/>
    <row r="206" s="63" customFormat="1" ht="12" x14ac:dyDescent="0.2"/>
    <row r="207" s="63" customFormat="1" ht="12" x14ac:dyDescent="0.2"/>
    <row r="208" s="63" customFormat="1" ht="12" x14ac:dyDescent="0.2"/>
    <row r="209" s="63" customFormat="1" ht="12" x14ac:dyDescent="0.2"/>
    <row r="210" s="63" customFormat="1" ht="12" x14ac:dyDescent="0.2"/>
    <row r="211" s="63" customFormat="1" ht="12" x14ac:dyDescent="0.2"/>
    <row r="212" s="63" customFormat="1" ht="12" x14ac:dyDescent="0.2"/>
    <row r="213" s="63" customFormat="1" ht="12" x14ac:dyDescent="0.2"/>
    <row r="214" s="63" customFormat="1" ht="12" x14ac:dyDescent="0.2"/>
    <row r="215" s="63" customFormat="1" ht="12" x14ac:dyDescent="0.2"/>
    <row r="216" s="63" customFormat="1" ht="12" x14ac:dyDescent="0.2"/>
    <row r="217" s="63" customFormat="1" ht="12" x14ac:dyDescent="0.2"/>
    <row r="218" s="63" customFormat="1" ht="12" x14ac:dyDescent="0.2"/>
    <row r="219" s="63" customFormat="1" ht="12" x14ac:dyDescent="0.2"/>
    <row r="220" s="63" customFormat="1" ht="12" x14ac:dyDescent="0.2"/>
    <row r="221" s="63" customFormat="1" ht="12" x14ac:dyDescent="0.2"/>
    <row r="222" s="63" customFormat="1" ht="12" x14ac:dyDescent="0.2"/>
    <row r="223" s="63" customFormat="1" ht="12" x14ac:dyDescent="0.2"/>
    <row r="224" s="63" customFormat="1" ht="12" x14ac:dyDescent="0.2"/>
    <row r="225" s="63" customFormat="1" ht="12" x14ac:dyDescent="0.2"/>
    <row r="226" s="63" customFormat="1" ht="12" x14ac:dyDescent="0.2"/>
    <row r="227" s="63" customFormat="1" ht="12" x14ac:dyDescent="0.2"/>
    <row r="228" s="63" customFormat="1" ht="12" x14ac:dyDescent="0.2"/>
    <row r="229" s="63" customFormat="1" ht="12" x14ac:dyDescent="0.2"/>
    <row r="230" s="63" customFormat="1" ht="12" x14ac:dyDescent="0.2"/>
    <row r="231" s="63" customFormat="1" ht="12" x14ac:dyDescent="0.2"/>
    <row r="232" s="63" customFormat="1" ht="12" x14ac:dyDescent="0.2"/>
    <row r="233" s="63" customFormat="1" ht="12" x14ac:dyDescent="0.2"/>
    <row r="234" s="63" customFormat="1" ht="12" x14ac:dyDescent="0.2"/>
    <row r="235" s="63" customFormat="1" ht="12" x14ac:dyDescent="0.2"/>
    <row r="236" s="63" customFormat="1" ht="12" x14ac:dyDescent="0.2"/>
    <row r="237" s="63" customFormat="1" ht="12" x14ac:dyDescent="0.2"/>
    <row r="238" s="63" customFormat="1" ht="12" x14ac:dyDescent="0.2"/>
    <row r="239" s="63" customFormat="1" ht="12" x14ac:dyDescent="0.2"/>
    <row r="240" s="63" customFormat="1" ht="12" x14ac:dyDescent="0.2"/>
    <row r="241" s="63" customFormat="1" ht="12" x14ac:dyDescent="0.2"/>
    <row r="242" s="63" customFormat="1" ht="12" x14ac:dyDescent="0.2"/>
    <row r="243" s="63" customFormat="1" ht="12" x14ac:dyDescent="0.2"/>
    <row r="244" s="63" customFormat="1" ht="12" x14ac:dyDescent="0.2"/>
    <row r="245" s="63" customFormat="1" ht="12" x14ac:dyDescent="0.2"/>
    <row r="246" s="63" customFormat="1" ht="12" x14ac:dyDescent="0.2"/>
    <row r="247" s="63" customFormat="1" ht="12" x14ac:dyDescent="0.2"/>
    <row r="248" s="63" customFormat="1" ht="12" x14ac:dyDescent="0.2"/>
    <row r="249" s="63" customFormat="1" ht="12" x14ac:dyDescent="0.2"/>
    <row r="250" s="63" customFormat="1" ht="12" x14ac:dyDescent="0.2"/>
    <row r="251" s="63" customFormat="1" ht="12" x14ac:dyDescent="0.2"/>
    <row r="252" s="63" customFormat="1" ht="12" x14ac:dyDescent="0.2"/>
    <row r="253" s="63" customFormat="1" ht="12" x14ac:dyDescent="0.2"/>
    <row r="254" s="63" customFormat="1" ht="12" x14ac:dyDescent="0.2"/>
    <row r="255" s="63" customFormat="1" ht="12" x14ac:dyDescent="0.2"/>
    <row r="256" s="63" customFormat="1" ht="12" x14ac:dyDescent="0.2"/>
    <row r="257" s="63" customFormat="1" ht="12" x14ac:dyDescent="0.2"/>
    <row r="258" s="63" customFormat="1" ht="12" x14ac:dyDescent="0.2"/>
    <row r="259" s="63" customFormat="1" ht="12" x14ac:dyDescent="0.2"/>
    <row r="260" s="63" customFormat="1" ht="12" x14ac:dyDescent="0.2"/>
    <row r="261" s="63" customFormat="1" ht="12" x14ac:dyDescent="0.2"/>
    <row r="262" s="63" customFormat="1" ht="12" x14ac:dyDescent="0.2"/>
    <row r="263" s="63" customFormat="1" ht="12" x14ac:dyDescent="0.2"/>
    <row r="264" s="63" customFormat="1" ht="12" x14ac:dyDescent="0.2"/>
    <row r="265" s="63" customFormat="1" ht="12" x14ac:dyDescent="0.2"/>
    <row r="266" s="63" customFormat="1" ht="12" x14ac:dyDescent="0.2"/>
    <row r="267" s="63" customFormat="1" ht="12" x14ac:dyDescent="0.2"/>
    <row r="268" s="63" customFormat="1" ht="12" x14ac:dyDescent="0.2"/>
    <row r="269" s="63" customFormat="1" ht="12" x14ac:dyDescent="0.2"/>
    <row r="270" s="63" customFormat="1" ht="12" x14ac:dyDescent="0.2"/>
    <row r="271" s="63" customFormat="1" ht="12" x14ac:dyDescent="0.2"/>
    <row r="272" s="63" customFormat="1" ht="12" x14ac:dyDescent="0.2"/>
    <row r="273" s="63" customFormat="1" ht="12" x14ac:dyDescent="0.2"/>
    <row r="274" s="63" customFormat="1" ht="12" x14ac:dyDescent="0.2"/>
    <row r="275" s="63" customFormat="1" ht="12" x14ac:dyDescent="0.2"/>
    <row r="276" s="63" customFormat="1" ht="12" x14ac:dyDescent="0.2"/>
    <row r="277" s="63" customFormat="1" ht="12" x14ac:dyDescent="0.2"/>
    <row r="278" s="63" customFormat="1" ht="12" x14ac:dyDescent="0.2"/>
    <row r="279" s="63" customFormat="1" ht="12" x14ac:dyDescent="0.2"/>
    <row r="280" s="63" customFormat="1" ht="12" x14ac:dyDescent="0.2"/>
    <row r="281" s="63" customFormat="1" ht="12" x14ac:dyDescent="0.2"/>
    <row r="282" s="63" customFormat="1" ht="12" x14ac:dyDescent="0.2"/>
    <row r="283" s="63" customFormat="1" ht="12" x14ac:dyDescent="0.2"/>
    <row r="284" s="63" customFormat="1" ht="12" x14ac:dyDescent="0.2"/>
    <row r="285" s="63" customFormat="1" ht="12" x14ac:dyDescent="0.2"/>
    <row r="286" s="63" customFormat="1" ht="12" x14ac:dyDescent="0.2"/>
    <row r="287" s="63" customFormat="1" ht="12" x14ac:dyDescent="0.2"/>
    <row r="288" s="63" customFormat="1" ht="12" x14ac:dyDescent="0.2"/>
    <row r="289" s="63" customFormat="1" ht="12" x14ac:dyDescent="0.2"/>
    <row r="290" s="63" customFormat="1" ht="12" x14ac:dyDescent="0.2"/>
    <row r="291" s="63" customFormat="1" ht="12" x14ac:dyDescent="0.2"/>
    <row r="292" s="63" customFormat="1" ht="12" x14ac:dyDescent="0.2"/>
    <row r="293" s="63" customFormat="1" ht="12" x14ac:dyDescent="0.2"/>
    <row r="294" s="63" customFormat="1" ht="12" x14ac:dyDescent="0.2"/>
    <row r="295" s="63" customFormat="1" ht="12" x14ac:dyDescent="0.2"/>
    <row r="296" s="63" customFormat="1" ht="12" x14ac:dyDescent="0.2"/>
    <row r="297" s="63" customFormat="1" ht="12" x14ac:dyDescent="0.2"/>
    <row r="298" s="63" customFormat="1" ht="12" x14ac:dyDescent="0.2"/>
    <row r="299" s="63" customFormat="1" ht="12" x14ac:dyDescent="0.2"/>
    <row r="300" s="63" customFormat="1" ht="12" x14ac:dyDescent="0.2"/>
    <row r="301" s="63" customFormat="1" ht="12" x14ac:dyDescent="0.2"/>
    <row r="302" s="63" customFormat="1" ht="12" x14ac:dyDescent="0.2"/>
    <row r="303" s="63" customFormat="1" ht="12" x14ac:dyDescent="0.2"/>
    <row r="304" s="63" customFormat="1" ht="12" x14ac:dyDescent="0.2"/>
    <row r="305" s="63" customFormat="1" ht="12" x14ac:dyDescent="0.2"/>
    <row r="306" s="63" customFormat="1" ht="12" x14ac:dyDescent="0.2"/>
    <row r="307" s="63" customFormat="1" ht="12" x14ac:dyDescent="0.2"/>
    <row r="308" s="63" customFormat="1" ht="12" x14ac:dyDescent="0.2"/>
    <row r="309" s="63" customFormat="1" ht="12" x14ac:dyDescent="0.2"/>
    <row r="310" s="63" customFormat="1" ht="12" x14ac:dyDescent="0.2"/>
    <row r="311" s="63" customFormat="1" ht="12" x14ac:dyDescent="0.2"/>
    <row r="312" s="63" customFormat="1" ht="12" x14ac:dyDescent="0.2"/>
    <row r="313" s="63" customFormat="1" ht="12" x14ac:dyDescent="0.2"/>
    <row r="314" s="63" customFormat="1" ht="12" x14ac:dyDescent="0.2"/>
    <row r="315" s="63" customFormat="1" ht="12" x14ac:dyDescent="0.2"/>
    <row r="316" s="63" customFormat="1" ht="12" x14ac:dyDescent="0.2"/>
    <row r="317" s="63" customFormat="1" ht="12" x14ac:dyDescent="0.2"/>
    <row r="318" s="63" customFormat="1" ht="12" x14ac:dyDescent="0.2"/>
    <row r="319" s="63" customFormat="1" ht="12" x14ac:dyDescent="0.2"/>
    <row r="320" s="63" customFormat="1" ht="12" x14ac:dyDescent="0.2"/>
    <row r="321" s="63" customFormat="1" ht="12" x14ac:dyDescent="0.2"/>
    <row r="322" s="63" customFormat="1" ht="12" x14ac:dyDescent="0.2"/>
    <row r="323" s="63" customFormat="1" ht="12" x14ac:dyDescent="0.2"/>
    <row r="324" s="63" customFormat="1" ht="12" x14ac:dyDescent="0.2"/>
    <row r="325" s="63" customFormat="1" ht="12" x14ac:dyDescent="0.2"/>
    <row r="326" s="63" customFormat="1" ht="12" x14ac:dyDescent="0.2"/>
    <row r="327" s="63" customFormat="1" ht="12" x14ac:dyDescent="0.2"/>
    <row r="328" s="63" customFormat="1" ht="12" x14ac:dyDescent="0.2"/>
    <row r="329" s="63" customFormat="1" ht="12" x14ac:dyDescent="0.2"/>
    <row r="330" s="63" customFormat="1" ht="12" x14ac:dyDescent="0.2"/>
    <row r="331" s="63" customFormat="1" ht="12" x14ac:dyDescent="0.2"/>
    <row r="332" s="63" customFormat="1" ht="12" x14ac:dyDescent="0.2"/>
    <row r="333" s="63" customFormat="1" ht="12" x14ac:dyDescent="0.2"/>
    <row r="334" s="63" customFormat="1" ht="12" x14ac:dyDescent="0.2"/>
    <row r="335" s="63" customFormat="1" ht="12" x14ac:dyDescent="0.2"/>
    <row r="336" s="63" customFormat="1" ht="12" x14ac:dyDescent="0.2"/>
    <row r="337" s="63" customFormat="1" ht="12" x14ac:dyDescent="0.2"/>
    <row r="338" s="63" customFormat="1" ht="12" x14ac:dyDescent="0.2"/>
    <row r="339" s="63" customFormat="1" ht="12" x14ac:dyDescent="0.2"/>
    <row r="340" s="63" customFormat="1" ht="12" x14ac:dyDescent="0.2"/>
    <row r="341" s="63" customFormat="1" ht="12" x14ac:dyDescent="0.2"/>
    <row r="342" s="63" customFormat="1" ht="12" x14ac:dyDescent="0.2"/>
    <row r="343" s="63" customFormat="1" ht="12" x14ac:dyDescent="0.2"/>
    <row r="344" s="63" customFormat="1" ht="12" x14ac:dyDescent="0.2"/>
    <row r="345" s="63" customFormat="1" ht="12" x14ac:dyDescent="0.2"/>
    <row r="346" s="63" customFormat="1" ht="12" x14ac:dyDescent="0.2"/>
    <row r="347" s="63" customFormat="1" ht="12" x14ac:dyDescent="0.2"/>
    <row r="348" s="63" customFormat="1" ht="12" x14ac:dyDescent="0.2"/>
    <row r="349" s="63" customFormat="1" ht="12" x14ac:dyDescent="0.2"/>
    <row r="350" s="63" customFormat="1" ht="12" x14ac:dyDescent="0.2"/>
    <row r="351" s="63" customFormat="1" ht="12" x14ac:dyDescent="0.2"/>
    <row r="352" s="63" customFormat="1" ht="12" x14ac:dyDescent="0.2"/>
    <row r="353" s="63" customFormat="1" ht="12" x14ac:dyDescent="0.2"/>
    <row r="354" s="63" customFormat="1" ht="12" x14ac:dyDescent="0.2"/>
    <row r="355" s="63" customFormat="1" ht="12" x14ac:dyDescent="0.2"/>
    <row r="356" s="63" customFormat="1" ht="12" x14ac:dyDescent="0.2"/>
    <row r="357" s="63" customFormat="1" ht="12" x14ac:dyDescent="0.2"/>
    <row r="358" s="63" customFormat="1" ht="12" x14ac:dyDescent="0.2"/>
    <row r="359" s="63" customFormat="1" ht="12" x14ac:dyDescent="0.2"/>
    <row r="360" s="63" customFormat="1" ht="12" x14ac:dyDescent="0.2"/>
    <row r="361" s="63" customFormat="1" ht="12" x14ac:dyDescent="0.2"/>
    <row r="362" s="63" customFormat="1" ht="12" x14ac:dyDescent="0.2"/>
    <row r="363" s="63" customFormat="1" ht="12" x14ac:dyDescent="0.2"/>
    <row r="364" s="63" customFormat="1" ht="12" x14ac:dyDescent="0.2"/>
    <row r="365" s="63" customFormat="1" ht="12" x14ac:dyDescent="0.2"/>
    <row r="366" s="63" customFormat="1" ht="12" x14ac:dyDescent="0.2"/>
    <row r="367" s="63" customFormat="1" ht="12" x14ac:dyDescent="0.2"/>
    <row r="368" s="63" customFormat="1" ht="12" x14ac:dyDescent="0.2"/>
    <row r="369" s="63" customFormat="1" ht="12" x14ac:dyDescent="0.2"/>
    <row r="370" s="63" customFormat="1" ht="12" x14ac:dyDescent="0.2"/>
    <row r="371" s="63" customFormat="1" ht="12" x14ac:dyDescent="0.2"/>
    <row r="372" s="63" customFormat="1" ht="12" x14ac:dyDescent="0.2"/>
    <row r="373" s="63" customFormat="1" ht="12" x14ac:dyDescent="0.2"/>
    <row r="374" s="63" customFormat="1" ht="12" x14ac:dyDescent="0.2"/>
    <row r="375" s="63" customFormat="1" ht="12" x14ac:dyDescent="0.2"/>
    <row r="376" s="63" customFormat="1" ht="12" x14ac:dyDescent="0.2"/>
    <row r="377" s="63" customFormat="1" ht="12" x14ac:dyDescent="0.2"/>
    <row r="378" s="63" customFormat="1" ht="12" x14ac:dyDescent="0.2"/>
    <row r="379" s="63" customFormat="1" ht="12" x14ac:dyDescent="0.2"/>
    <row r="380" s="63" customFormat="1" ht="12" x14ac:dyDescent="0.2"/>
    <row r="381" s="63" customFormat="1" ht="12" x14ac:dyDescent="0.2"/>
    <row r="382" s="63" customFormat="1" ht="12" x14ac:dyDescent="0.2"/>
    <row r="383" s="63" customFormat="1" ht="12" x14ac:dyDescent="0.2"/>
    <row r="384" s="63" customFormat="1" ht="12" x14ac:dyDescent="0.2"/>
    <row r="385" s="63" customFormat="1" ht="12" x14ac:dyDescent="0.2"/>
    <row r="386" s="63" customFormat="1" ht="12" x14ac:dyDescent="0.2"/>
    <row r="387" s="63" customFormat="1" ht="12" x14ac:dyDescent="0.2"/>
    <row r="388" s="63" customFormat="1" ht="12" x14ac:dyDescent="0.2"/>
    <row r="389" s="63" customFormat="1" ht="12" x14ac:dyDescent="0.2"/>
    <row r="390" s="63" customFormat="1" ht="12" x14ac:dyDescent="0.2"/>
    <row r="391" s="63" customFormat="1" ht="12" x14ac:dyDescent="0.2"/>
    <row r="392" s="63" customFormat="1" ht="12" x14ac:dyDescent="0.2"/>
    <row r="393" s="63" customFormat="1" ht="12" x14ac:dyDescent="0.2"/>
    <row r="394" s="63" customFormat="1" ht="12" x14ac:dyDescent="0.2"/>
    <row r="395" s="63" customFormat="1" ht="12" x14ac:dyDescent="0.2"/>
    <row r="396" s="63" customFormat="1" ht="12" x14ac:dyDescent="0.2"/>
    <row r="397" s="63" customFormat="1" ht="12" x14ac:dyDescent="0.2"/>
    <row r="398" s="63" customFormat="1" ht="12" x14ac:dyDescent="0.2"/>
    <row r="399" s="63" customFormat="1" ht="12" x14ac:dyDescent="0.2"/>
    <row r="400" s="63" customFormat="1" ht="12" x14ac:dyDescent="0.2"/>
    <row r="401" s="63" customFormat="1" ht="12" x14ac:dyDescent="0.2"/>
    <row r="402" s="63" customFormat="1" ht="12" x14ac:dyDescent="0.2"/>
    <row r="403" s="63" customFormat="1" ht="12" x14ac:dyDescent="0.2"/>
    <row r="404" s="63" customFormat="1" ht="12" x14ac:dyDescent="0.2"/>
    <row r="405" s="63" customFormat="1" ht="12" x14ac:dyDescent="0.2"/>
    <row r="406" s="63" customFormat="1" ht="12" x14ac:dyDescent="0.2"/>
    <row r="407" s="63" customFormat="1" ht="12" x14ac:dyDescent="0.2"/>
    <row r="408" s="63" customFormat="1" ht="12" x14ac:dyDescent="0.2"/>
    <row r="409" s="63" customFormat="1" ht="12" x14ac:dyDescent="0.2"/>
    <row r="410" s="63" customFormat="1" ht="12" x14ac:dyDescent="0.2"/>
    <row r="411" s="63" customFormat="1" ht="12" x14ac:dyDescent="0.2"/>
    <row r="412" s="63" customFormat="1" ht="12" x14ac:dyDescent="0.2"/>
    <row r="413" s="63" customFormat="1" ht="12" x14ac:dyDescent="0.2"/>
    <row r="414" s="63" customFormat="1" ht="12" x14ac:dyDescent="0.2"/>
    <row r="415" s="63" customFormat="1" ht="12" x14ac:dyDescent="0.2"/>
    <row r="416" s="63" customFormat="1" ht="12" x14ac:dyDescent="0.2"/>
    <row r="417" s="63" customFormat="1" ht="12" x14ac:dyDescent="0.2"/>
    <row r="418" s="63" customFormat="1" ht="12" x14ac:dyDescent="0.2"/>
    <row r="419" s="63" customFormat="1" ht="12" x14ac:dyDescent="0.2"/>
    <row r="420" s="63" customFormat="1" ht="12" x14ac:dyDescent="0.2"/>
    <row r="421" s="63" customFormat="1" ht="12" x14ac:dyDescent="0.2"/>
    <row r="422" s="63" customFormat="1" ht="12" x14ac:dyDescent="0.2"/>
    <row r="423" s="63" customFormat="1" ht="12" x14ac:dyDescent="0.2"/>
    <row r="424" s="63" customFormat="1" ht="12" x14ac:dyDescent="0.2"/>
    <row r="425" s="63" customFormat="1" ht="12" x14ac:dyDescent="0.2"/>
    <row r="426" s="63" customFormat="1" ht="12" x14ac:dyDescent="0.2"/>
    <row r="427" s="63" customFormat="1" ht="12" x14ac:dyDescent="0.2"/>
    <row r="428" s="63" customFormat="1" ht="12" x14ac:dyDescent="0.2"/>
    <row r="429" s="63" customFormat="1" ht="12" x14ac:dyDescent="0.2"/>
    <row r="430" s="63" customFormat="1" ht="12" x14ac:dyDescent="0.2"/>
    <row r="431" s="63" customFormat="1" ht="12" x14ac:dyDescent="0.2"/>
    <row r="432" s="63" customFormat="1" ht="12" x14ac:dyDescent="0.2"/>
    <row r="433" s="63" customFormat="1" ht="12" x14ac:dyDescent="0.2"/>
    <row r="434" s="63" customFormat="1" ht="12" x14ac:dyDescent="0.2"/>
    <row r="435" s="63" customFormat="1" ht="12" x14ac:dyDescent="0.2"/>
    <row r="436" s="63" customFormat="1" ht="12" x14ac:dyDescent="0.2"/>
    <row r="437" s="63" customFormat="1" ht="12" x14ac:dyDescent="0.2"/>
    <row r="438" s="63" customFormat="1" ht="12" x14ac:dyDescent="0.2"/>
    <row r="439" s="63" customFormat="1" ht="12" x14ac:dyDescent="0.2"/>
    <row r="440" s="63" customFormat="1" ht="12" x14ac:dyDescent="0.2"/>
    <row r="441" s="63" customFormat="1" ht="12" x14ac:dyDescent="0.2"/>
    <row r="442" s="63" customFormat="1" ht="12" x14ac:dyDescent="0.2"/>
    <row r="443" s="63" customFormat="1" ht="12" x14ac:dyDescent="0.2"/>
    <row r="444" s="63" customFormat="1" ht="12" x14ac:dyDescent="0.2"/>
    <row r="445" s="63" customFormat="1" ht="12" x14ac:dyDescent="0.2"/>
    <row r="446" s="63" customFormat="1" ht="12" x14ac:dyDescent="0.2"/>
    <row r="447" s="63" customFormat="1" ht="12" x14ac:dyDescent="0.2"/>
    <row r="448" s="63" customFormat="1" ht="12" x14ac:dyDescent="0.2"/>
    <row r="449" s="63" customFormat="1" ht="12" x14ac:dyDescent="0.2"/>
    <row r="450" s="63" customFormat="1" ht="12" x14ac:dyDescent="0.2"/>
    <row r="451" s="63" customFormat="1" ht="12" x14ac:dyDescent="0.2"/>
    <row r="452" s="63" customFormat="1" ht="12" x14ac:dyDescent="0.2"/>
    <row r="453" s="63" customFormat="1" ht="12" x14ac:dyDescent="0.2"/>
    <row r="454" s="63" customFormat="1" ht="12" x14ac:dyDescent="0.2"/>
    <row r="455" s="63" customFormat="1" ht="12" x14ac:dyDescent="0.2"/>
    <row r="456" s="63" customFormat="1" ht="12" x14ac:dyDescent="0.2"/>
    <row r="457" s="63" customFormat="1" ht="12" x14ac:dyDescent="0.2"/>
    <row r="458" s="63" customFormat="1" ht="12" x14ac:dyDescent="0.2"/>
    <row r="459" s="63" customFormat="1" ht="12" x14ac:dyDescent="0.2"/>
    <row r="460" s="63" customFormat="1" ht="12" x14ac:dyDescent="0.2"/>
    <row r="461" s="63" customFormat="1" ht="12" x14ac:dyDescent="0.2"/>
    <row r="462" s="63" customFormat="1" ht="12" x14ac:dyDescent="0.2"/>
    <row r="463" s="63" customFormat="1" ht="12" x14ac:dyDescent="0.2"/>
    <row r="464" s="63" customFormat="1" ht="12" x14ac:dyDescent="0.2"/>
    <row r="465" s="63" customFormat="1" ht="12" x14ac:dyDescent="0.2"/>
    <row r="466" s="63" customFormat="1" ht="12" x14ac:dyDescent="0.2"/>
    <row r="467" s="63" customFormat="1" ht="12" x14ac:dyDescent="0.2"/>
    <row r="468" s="63" customFormat="1" ht="12" x14ac:dyDescent="0.2"/>
    <row r="469" s="63" customFormat="1" ht="12" x14ac:dyDescent="0.2"/>
    <row r="470" s="63" customFormat="1" ht="12" x14ac:dyDescent="0.2"/>
    <row r="471" s="63" customFormat="1" ht="12" x14ac:dyDescent="0.2"/>
    <row r="472" s="63" customFormat="1" ht="12" x14ac:dyDescent="0.2"/>
    <row r="473" s="63" customFormat="1" ht="12" x14ac:dyDescent="0.2"/>
    <row r="474" s="63" customFormat="1" ht="12" x14ac:dyDescent="0.2"/>
    <row r="475" s="63" customFormat="1" ht="12" x14ac:dyDescent="0.2"/>
    <row r="476" s="63" customFormat="1" ht="12" x14ac:dyDescent="0.2"/>
    <row r="477" s="63" customFormat="1" ht="12" x14ac:dyDescent="0.2"/>
    <row r="478" s="63" customFormat="1" ht="12" x14ac:dyDescent="0.2"/>
    <row r="479" s="63" customFormat="1" ht="12" x14ac:dyDescent="0.2"/>
    <row r="480" s="63" customFormat="1" ht="12" x14ac:dyDescent="0.2"/>
    <row r="481" s="63" customFormat="1" ht="12" x14ac:dyDescent="0.2"/>
    <row r="482" s="63" customFormat="1" ht="12" x14ac:dyDescent="0.2"/>
    <row r="483" s="63" customFormat="1" ht="12" x14ac:dyDescent="0.2"/>
    <row r="484" s="63" customFormat="1" ht="12" x14ac:dyDescent="0.2"/>
    <row r="485" s="63" customFormat="1" ht="12" x14ac:dyDescent="0.2"/>
    <row r="486" s="63" customFormat="1" ht="12" x14ac:dyDescent="0.2"/>
    <row r="487" s="63" customFormat="1" ht="12" x14ac:dyDescent="0.2"/>
    <row r="488" s="63" customFormat="1" ht="12" x14ac:dyDescent="0.2"/>
    <row r="489" s="63" customFormat="1" ht="12" x14ac:dyDescent="0.2"/>
    <row r="490" s="63" customFormat="1" ht="12" x14ac:dyDescent="0.2"/>
    <row r="491" s="63" customFormat="1" ht="12" x14ac:dyDescent="0.2"/>
    <row r="492" s="63" customFormat="1" ht="12" x14ac:dyDescent="0.2"/>
    <row r="493" s="63" customFormat="1" ht="12" x14ac:dyDescent="0.2"/>
    <row r="494" s="63" customFormat="1" ht="12" x14ac:dyDescent="0.2"/>
    <row r="495" s="63" customFormat="1" ht="12" x14ac:dyDescent="0.2"/>
    <row r="496" s="63" customFormat="1" ht="12" x14ac:dyDescent="0.2"/>
    <row r="497" s="63" customFormat="1" ht="12" x14ac:dyDescent="0.2"/>
    <row r="498" s="63" customFormat="1" ht="12" x14ac:dyDescent="0.2"/>
    <row r="499" s="63" customFormat="1" ht="12" x14ac:dyDescent="0.2"/>
    <row r="500" s="63" customFormat="1" ht="12" x14ac:dyDescent="0.2"/>
    <row r="501" s="63" customFormat="1" ht="12" x14ac:dyDescent="0.2"/>
    <row r="502" s="63" customFormat="1" ht="12" x14ac:dyDescent="0.2"/>
    <row r="503" s="63" customFormat="1" ht="12" x14ac:dyDescent="0.2"/>
    <row r="504" s="63" customFormat="1" ht="12" x14ac:dyDescent="0.2"/>
  </sheetData>
  <sortState ref="A7:D16">
    <sortCondition descending="1" ref="B7:B16"/>
  </sortState>
  <mergeCells count="1">
    <mergeCell ref="B4:C4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/>
  </sheetViews>
  <sheetFormatPr defaultRowHeight="12.75" x14ac:dyDescent="0.2"/>
  <cols>
    <col min="1" max="1" width="46.85546875" style="62" customWidth="1"/>
    <col min="2" max="2" width="14.7109375" style="62" customWidth="1"/>
    <col min="3" max="3" width="0.85546875" style="62" customWidth="1"/>
    <col min="4" max="6" width="8.7109375" style="62" customWidth="1"/>
    <col min="7" max="7" width="0.85546875" style="62" customWidth="1"/>
    <col min="8" max="10" width="8.7109375" style="62" customWidth="1"/>
    <col min="11" max="11" width="0.85546875" style="62" customWidth="1"/>
    <col min="12" max="14" width="8.7109375" style="62" customWidth="1"/>
    <col min="15" max="15" width="0.85546875" style="62" customWidth="1"/>
    <col min="16" max="18" width="8.7109375" style="62" customWidth="1"/>
    <col min="19" max="16384" width="9.140625" style="62"/>
  </cols>
  <sheetData>
    <row r="1" spans="1:18" x14ac:dyDescent="0.2">
      <c r="A1" s="61" t="s">
        <v>202</v>
      </c>
      <c r="B1" s="61"/>
      <c r="C1" s="61"/>
    </row>
    <row r="2" spans="1:18" s="63" customFormat="1" ht="18" customHeight="1" x14ac:dyDescent="0.2">
      <c r="O2" s="64"/>
    </row>
    <row r="3" spans="1:18" s="63" customFormat="1" ht="16.5" customHeight="1" x14ac:dyDescent="0.2">
      <c r="A3" s="164" t="s">
        <v>60</v>
      </c>
      <c r="B3" s="171" t="s">
        <v>154</v>
      </c>
      <c r="C3" s="93"/>
      <c r="D3" s="166" t="s">
        <v>66</v>
      </c>
      <c r="E3" s="166"/>
      <c r="F3" s="166"/>
      <c r="G3" s="65"/>
      <c r="H3" s="166" t="s">
        <v>67</v>
      </c>
      <c r="I3" s="166"/>
      <c r="J3" s="166"/>
      <c r="K3" s="96"/>
      <c r="L3" s="173" t="s">
        <v>95</v>
      </c>
      <c r="M3" s="173"/>
      <c r="N3" s="173"/>
      <c r="O3" s="65"/>
      <c r="P3" s="166" t="s">
        <v>0</v>
      </c>
      <c r="Q3" s="166"/>
      <c r="R3" s="166"/>
    </row>
    <row r="4" spans="1:18" s="63" customFormat="1" ht="36.75" customHeight="1" x14ac:dyDescent="0.2">
      <c r="A4" s="165"/>
      <c r="B4" s="172"/>
      <c r="C4" s="94"/>
      <c r="D4" s="66" t="s">
        <v>63</v>
      </c>
      <c r="E4" s="66" t="s">
        <v>64</v>
      </c>
      <c r="F4" s="66" t="s">
        <v>62</v>
      </c>
      <c r="G4" s="67"/>
      <c r="H4" s="66" t="s">
        <v>63</v>
      </c>
      <c r="I4" s="66" t="s">
        <v>64</v>
      </c>
      <c r="J4" s="66" t="s">
        <v>62</v>
      </c>
      <c r="K4" s="88"/>
      <c r="L4" s="109" t="s">
        <v>63</v>
      </c>
      <c r="M4" s="109" t="s">
        <v>64</v>
      </c>
      <c r="N4" s="109" t="s">
        <v>62</v>
      </c>
      <c r="O4" s="64"/>
      <c r="P4" s="66" t="s">
        <v>63</v>
      </c>
      <c r="Q4" s="66" t="s">
        <v>64</v>
      </c>
      <c r="R4" s="66" t="s">
        <v>62</v>
      </c>
    </row>
    <row r="5" spans="1:18" x14ac:dyDescent="0.2">
      <c r="A5" s="6" t="s">
        <v>6</v>
      </c>
      <c r="B5" s="6"/>
      <c r="C5" s="6"/>
      <c r="D5" s="71"/>
      <c r="E5" s="71"/>
      <c r="F5" s="72"/>
      <c r="G5" s="72">
        <v>0</v>
      </c>
      <c r="H5" s="71"/>
      <c r="I5" s="71"/>
      <c r="J5" s="71"/>
      <c r="K5" s="71"/>
      <c r="L5" s="110"/>
      <c r="M5" s="110"/>
      <c r="N5" s="110"/>
      <c r="O5" s="72">
        <v>0</v>
      </c>
      <c r="P5" s="72"/>
      <c r="Q5" s="72"/>
      <c r="R5" s="72"/>
    </row>
    <row r="6" spans="1:18" x14ac:dyDescent="0.2">
      <c r="A6" s="70" t="s">
        <v>79</v>
      </c>
      <c r="B6" s="70">
        <v>19</v>
      </c>
      <c r="C6" s="70"/>
      <c r="D6" s="71">
        <v>133</v>
      </c>
      <c r="E6" s="71">
        <v>90</v>
      </c>
      <c r="F6" s="72">
        <f>SUM(D6:E6)</f>
        <v>223</v>
      </c>
      <c r="G6" s="72">
        <v>0</v>
      </c>
      <c r="H6" s="71">
        <v>47</v>
      </c>
      <c r="I6" s="71">
        <v>39</v>
      </c>
      <c r="J6" s="72">
        <f>SUM(H6:I6)</f>
        <v>86</v>
      </c>
      <c r="K6" s="72"/>
      <c r="L6" s="110">
        <v>1</v>
      </c>
      <c r="M6" s="110">
        <v>0</v>
      </c>
      <c r="N6" s="111">
        <f>SUM(L6:M6)</f>
        <v>1</v>
      </c>
      <c r="O6" s="72">
        <v>0</v>
      </c>
      <c r="P6" s="71">
        <f>D6+H6</f>
        <v>180</v>
      </c>
      <c r="Q6" s="71">
        <f>E6+I6</f>
        <v>129</v>
      </c>
      <c r="R6" s="72">
        <f>SUM(P6:Q6)</f>
        <v>309</v>
      </c>
    </row>
    <row r="7" spans="1:18" x14ac:dyDescent="0.2">
      <c r="A7" s="70" t="s">
        <v>80</v>
      </c>
      <c r="B7" s="70">
        <v>4</v>
      </c>
      <c r="C7" s="70"/>
      <c r="D7" s="71">
        <v>6</v>
      </c>
      <c r="E7" s="71">
        <v>6</v>
      </c>
      <c r="F7" s="72">
        <f t="shared" ref="F7:F9" si="0">SUM(D7:E7)</f>
        <v>12</v>
      </c>
      <c r="G7" s="72">
        <v>0</v>
      </c>
      <c r="H7" s="71">
        <v>8</v>
      </c>
      <c r="I7" s="71">
        <v>9</v>
      </c>
      <c r="J7" s="72">
        <f t="shared" ref="J7:J9" si="1">SUM(H7:I7)</f>
        <v>17</v>
      </c>
      <c r="K7" s="72"/>
      <c r="L7" s="110">
        <v>0</v>
      </c>
      <c r="M7" s="110">
        <v>0</v>
      </c>
      <c r="N7" s="111">
        <f t="shared" ref="N7" si="2">SUM(L7:M7)</f>
        <v>0</v>
      </c>
      <c r="O7" s="72">
        <v>0</v>
      </c>
      <c r="P7" s="71">
        <f>D7+H7</f>
        <v>14</v>
      </c>
      <c r="Q7" s="71">
        <f>E7+I7</f>
        <v>15</v>
      </c>
      <c r="R7" s="72">
        <f t="shared" ref="R7" si="3">SUM(P7:Q7)</f>
        <v>29</v>
      </c>
    </row>
    <row r="8" spans="1:18" x14ac:dyDescent="0.2">
      <c r="A8" s="6" t="s">
        <v>7</v>
      </c>
      <c r="B8" s="6"/>
      <c r="C8" s="6"/>
      <c r="F8" s="72"/>
      <c r="G8" s="4"/>
      <c r="H8" s="71"/>
      <c r="I8" s="71"/>
      <c r="J8" s="72"/>
      <c r="K8" s="72"/>
      <c r="L8" s="110"/>
      <c r="M8" s="110"/>
      <c r="N8" s="111"/>
      <c r="O8" s="4"/>
      <c r="P8" s="71"/>
      <c r="Q8" s="71"/>
      <c r="R8" s="72"/>
    </row>
    <row r="9" spans="1:18" x14ac:dyDescent="0.2">
      <c r="A9" s="70" t="s">
        <v>81</v>
      </c>
      <c r="B9" s="70">
        <v>7</v>
      </c>
      <c r="C9" s="70"/>
      <c r="D9" s="71">
        <v>66</v>
      </c>
      <c r="E9" s="71">
        <v>33</v>
      </c>
      <c r="F9" s="72">
        <f t="shared" si="0"/>
        <v>99</v>
      </c>
      <c r="G9" s="4"/>
      <c r="H9" s="71">
        <v>19</v>
      </c>
      <c r="I9" s="71">
        <v>15</v>
      </c>
      <c r="J9" s="72">
        <f t="shared" si="1"/>
        <v>34</v>
      </c>
      <c r="K9" s="72"/>
      <c r="L9" s="110">
        <v>0</v>
      </c>
      <c r="M9" s="110">
        <v>0</v>
      </c>
      <c r="N9" s="111">
        <f t="shared" ref="N9" si="4">SUM(L9:M9)</f>
        <v>0</v>
      </c>
      <c r="O9" s="4"/>
      <c r="P9" s="71">
        <f>D9+H9</f>
        <v>85</v>
      </c>
      <c r="Q9" s="71">
        <f>E9+I9</f>
        <v>48</v>
      </c>
      <c r="R9" s="72">
        <f t="shared" ref="R9" si="5">SUM(P9:Q9)</f>
        <v>133</v>
      </c>
    </row>
    <row r="10" spans="1:18" x14ac:dyDescent="0.2">
      <c r="A10" s="8" t="s">
        <v>0</v>
      </c>
      <c r="B10" s="8">
        <f>SUM(B6:B9)</f>
        <v>30</v>
      </c>
      <c r="C10" s="8"/>
      <c r="D10" s="73">
        <f>SUM(D6:D9)</f>
        <v>205</v>
      </c>
      <c r="E10" s="73">
        <f>SUM(E6:E9)</f>
        <v>129</v>
      </c>
      <c r="F10" s="73">
        <f>SUM(F6:F9)</f>
        <v>334</v>
      </c>
      <c r="G10" s="73">
        <v>50</v>
      </c>
      <c r="H10" s="73">
        <f>SUM(H6:H9)</f>
        <v>74</v>
      </c>
      <c r="I10" s="73">
        <f>SUM(I6:I9)</f>
        <v>63</v>
      </c>
      <c r="J10" s="73">
        <f>SUM(J6:J9)</f>
        <v>137</v>
      </c>
      <c r="K10" s="73"/>
      <c r="L10" s="112">
        <f>SUM(L6:L9)</f>
        <v>1</v>
      </c>
      <c r="M10" s="112">
        <f>SUM(M6:M9)</f>
        <v>0</v>
      </c>
      <c r="N10" s="112">
        <f>SUM(N6:N9)</f>
        <v>1</v>
      </c>
      <c r="O10" s="73"/>
      <c r="P10" s="73">
        <f>SUM(P6:P9)</f>
        <v>279</v>
      </c>
      <c r="Q10" s="73">
        <f>SUM(Q6:Q9)</f>
        <v>192</v>
      </c>
      <c r="R10" s="73">
        <f>SUM(R6:R9)</f>
        <v>471</v>
      </c>
    </row>
    <row r="11" spans="1:18" x14ac:dyDescent="0.2">
      <c r="A11" s="74"/>
      <c r="B11" s="74"/>
      <c r="C11" s="74"/>
    </row>
    <row r="12" spans="1:18" x14ac:dyDescent="0.2">
      <c r="E12" s="75"/>
    </row>
    <row r="13" spans="1:18" x14ac:dyDescent="0.2">
      <c r="A13" s="76"/>
      <c r="B13" s="76"/>
      <c r="C13" s="76"/>
      <c r="D13" s="77"/>
      <c r="E13" s="75"/>
    </row>
    <row r="14" spans="1:18" x14ac:dyDescent="0.2">
      <c r="A14" s="76"/>
      <c r="B14" s="76"/>
      <c r="C14" s="76"/>
      <c r="D14" s="77"/>
      <c r="E14" s="78"/>
    </row>
    <row r="15" spans="1:18" x14ac:dyDescent="0.2">
      <c r="A15" s="79"/>
      <c r="B15" s="79"/>
      <c r="C15" s="79"/>
      <c r="D15" s="80"/>
      <c r="E15" s="80"/>
    </row>
    <row r="16" spans="1:18" x14ac:dyDescent="0.2">
      <c r="A16" s="81"/>
      <c r="B16" s="81"/>
      <c r="C16" s="81"/>
      <c r="D16" s="82"/>
      <c r="E16" s="82"/>
    </row>
    <row r="17" spans="1:5" x14ac:dyDescent="0.2">
      <c r="A17" s="82"/>
      <c r="B17" s="82"/>
      <c r="C17" s="82"/>
      <c r="D17" s="82"/>
      <c r="E17" s="82"/>
    </row>
    <row r="18" spans="1:5" x14ac:dyDescent="0.2">
      <c r="A18" s="82"/>
      <c r="B18" s="82"/>
      <c r="C18" s="82"/>
      <c r="D18" s="82"/>
      <c r="E18" s="82"/>
    </row>
    <row r="19" spans="1:5" x14ac:dyDescent="0.2">
      <c r="A19" s="82"/>
      <c r="B19" s="82"/>
      <c r="C19" s="82"/>
      <c r="D19" s="82"/>
      <c r="E19" s="82"/>
    </row>
  </sheetData>
  <mergeCells count="6">
    <mergeCell ref="P3:R3"/>
    <mergeCell ref="A3:A4"/>
    <mergeCell ref="B3:B4"/>
    <mergeCell ref="D3:F3"/>
    <mergeCell ref="H3:J3"/>
    <mergeCell ref="L3:N3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zoomScaleNormal="100" workbookViewId="0">
      <selection activeCell="H19" sqref="H19"/>
    </sheetView>
  </sheetViews>
  <sheetFormatPr defaultRowHeight="15" x14ac:dyDescent="0.25"/>
  <cols>
    <col min="1" max="1" width="54" customWidth="1"/>
  </cols>
  <sheetData>
    <row r="1" spans="1:3" x14ac:dyDescent="0.25">
      <c r="A1" s="39" t="s">
        <v>9</v>
      </c>
    </row>
    <row r="2" spans="1:3" x14ac:dyDescent="0.25">
      <c r="A2" s="3"/>
    </row>
    <row r="3" spans="1:3" x14ac:dyDescent="0.25">
      <c r="A3" s="21" t="s">
        <v>10</v>
      </c>
      <c r="B3" s="20" t="s">
        <v>1</v>
      </c>
    </row>
    <row r="4" spans="1:3" ht="6" customHeight="1" x14ac:dyDescent="0.25">
      <c r="A4" s="23"/>
      <c r="B4" s="22"/>
    </row>
    <row r="5" spans="1:3" ht="15" customHeight="1" x14ac:dyDescent="0.25">
      <c r="A5" s="4" t="s">
        <v>5</v>
      </c>
      <c r="B5" s="4">
        <v>5</v>
      </c>
    </row>
    <row r="6" spans="1:3" ht="15" customHeight="1" x14ac:dyDescent="0.25">
      <c r="A6" s="4" t="s">
        <v>88</v>
      </c>
      <c r="B6" s="4">
        <v>4</v>
      </c>
    </row>
    <row r="7" spans="1:3" x14ac:dyDescent="0.25">
      <c r="A7" s="4" t="s">
        <v>3</v>
      </c>
      <c r="B7" s="4">
        <v>4</v>
      </c>
      <c r="C7" s="5"/>
    </row>
    <row r="8" spans="1:3" x14ac:dyDescent="0.25">
      <c r="A8" s="4" t="s">
        <v>4</v>
      </c>
      <c r="B8" s="4">
        <v>4</v>
      </c>
      <c r="C8" s="5"/>
    </row>
    <row r="9" spans="1:3" x14ac:dyDescent="0.25">
      <c r="A9" s="4" t="s">
        <v>86</v>
      </c>
      <c r="B9" s="4">
        <v>2</v>
      </c>
      <c r="C9" s="5"/>
    </row>
    <row r="10" spans="1:3" x14ac:dyDescent="0.25">
      <c r="A10" s="4" t="s">
        <v>2</v>
      </c>
      <c r="B10" s="4">
        <v>2</v>
      </c>
      <c r="C10" s="5"/>
    </row>
    <row r="11" spans="1:3" x14ac:dyDescent="0.25">
      <c r="A11" s="4" t="s">
        <v>84</v>
      </c>
      <c r="B11" s="4">
        <v>1</v>
      </c>
      <c r="C11" s="5"/>
    </row>
    <row r="12" spans="1:3" x14ac:dyDescent="0.25">
      <c r="A12" s="4" t="s">
        <v>45</v>
      </c>
      <c r="B12" s="4">
        <v>1</v>
      </c>
      <c r="C12" s="5"/>
    </row>
    <row r="13" spans="1:3" x14ac:dyDescent="0.25">
      <c r="A13" s="4" t="s">
        <v>85</v>
      </c>
      <c r="B13" s="4">
        <v>1</v>
      </c>
      <c r="C13" s="5"/>
    </row>
    <row r="14" spans="1:3" x14ac:dyDescent="0.25">
      <c r="A14" s="4" t="s">
        <v>83</v>
      </c>
      <c r="B14" s="4">
        <v>1</v>
      </c>
      <c r="C14" s="5"/>
    </row>
    <row r="15" spans="1:3" x14ac:dyDescent="0.25">
      <c r="A15" s="4" t="s">
        <v>87</v>
      </c>
      <c r="B15" s="4">
        <v>1</v>
      </c>
      <c r="C15" s="5"/>
    </row>
    <row r="16" spans="1:3" s="1" customFormat="1" x14ac:dyDescent="0.25">
      <c r="A16" s="8" t="s">
        <v>0</v>
      </c>
      <c r="B16" s="8">
        <f>SUM(B5:B15)</f>
        <v>26</v>
      </c>
      <c r="C16" s="7"/>
    </row>
    <row r="17" spans="1:3" x14ac:dyDescent="0.25">
      <c r="A17" s="14"/>
      <c r="B17" s="5"/>
      <c r="C17" s="5"/>
    </row>
    <row r="19" spans="1:3" x14ac:dyDescent="0.25">
      <c r="B19" s="15"/>
    </row>
    <row r="20" spans="1:3" x14ac:dyDescent="0.25">
      <c r="B20" s="15"/>
    </row>
    <row r="23" spans="1:3" x14ac:dyDescent="0.25">
      <c r="B23" s="15"/>
    </row>
    <row r="25" spans="1:3" x14ac:dyDescent="0.25">
      <c r="B25" s="15"/>
    </row>
    <row r="27" spans="1:3" x14ac:dyDescent="0.25">
      <c r="B27" s="15"/>
    </row>
    <row r="28" spans="1:3" x14ac:dyDescent="0.25">
      <c r="B28" s="15"/>
    </row>
    <row r="29" spans="1:3" x14ac:dyDescent="0.25">
      <c r="B29" s="15"/>
    </row>
    <row r="31" spans="1:3" x14ac:dyDescent="0.25">
      <c r="B31" s="15"/>
    </row>
    <row r="32" spans="1:3" x14ac:dyDescent="0.25">
      <c r="B32" s="15"/>
    </row>
    <row r="35" spans="1:1" x14ac:dyDescent="0.25">
      <c r="A35" s="56"/>
    </row>
    <row r="36" spans="1:1" x14ac:dyDescent="0.25">
      <c r="A36" s="56"/>
    </row>
    <row r="37" spans="1:1" x14ac:dyDescent="0.25">
      <c r="A37" s="56"/>
    </row>
    <row r="38" spans="1:1" x14ac:dyDescent="0.25">
      <c r="A38" s="56"/>
    </row>
    <row r="39" spans="1:1" x14ac:dyDescent="0.25">
      <c r="A39" s="56"/>
    </row>
    <row r="40" spans="1:1" x14ac:dyDescent="0.25">
      <c r="A40" s="56"/>
    </row>
    <row r="41" spans="1:1" x14ac:dyDescent="0.25">
      <c r="A41" s="56"/>
    </row>
    <row r="42" spans="1:1" x14ac:dyDescent="0.25">
      <c r="A42" s="56"/>
    </row>
    <row r="43" spans="1:1" x14ac:dyDescent="0.25">
      <c r="A43" s="56"/>
    </row>
    <row r="44" spans="1:1" x14ac:dyDescent="0.25">
      <c r="A44" s="56"/>
    </row>
    <row r="45" spans="1:1" x14ac:dyDescent="0.25">
      <c r="A45" s="56"/>
    </row>
    <row r="46" spans="1:1" x14ac:dyDescent="0.25">
      <c r="A46" s="56"/>
    </row>
    <row r="47" spans="1:1" x14ac:dyDescent="0.25">
      <c r="A47" s="56"/>
    </row>
    <row r="48" spans="1:1" x14ac:dyDescent="0.25">
      <c r="A48" s="56"/>
    </row>
    <row r="49" spans="1:1" x14ac:dyDescent="0.25">
      <c r="A49" s="56"/>
    </row>
    <row r="50" spans="1:1" x14ac:dyDescent="0.25">
      <c r="A50" s="56"/>
    </row>
    <row r="51" spans="1:1" x14ac:dyDescent="0.25">
      <c r="A51" s="56"/>
    </row>
    <row r="52" spans="1:1" x14ac:dyDescent="0.25">
      <c r="A52" s="56"/>
    </row>
    <row r="53" spans="1:1" x14ac:dyDescent="0.25">
      <c r="A53" s="56"/>
    </row>
  </sheetData>
  <sortState ref="A5:B15">
    <sortCondition descending="1" ref="B5:B15"/>
  </sortState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zoomScaleNormal="100" workbookViewId="0">
      <selection activeCell="A17" sqref="A17"/>
    </sheetView>
  </sheetViews>
  <sheetFormatPr defaultRowHeight="15" x14ac:dyDescent="0.25"/>
  <cols>
    <col min="1" max="1" width="54" customWidth="1"/>
  </cols>
  <sheetData>
    <row r="1" spans="1:3" x14ac:dyDescent="0.25">
      <c r="A1" s="39" t="s">
        <v>186</v>
      </c>
    </row>
    <row r="2" spans="1:3" x14ac:dyDescent="0.25">
      <c r="A2" s="3"/>
    </row>
    <row r="3" spans="1:3" x14ac:dyDescent="0.25">
      <c r="A3" s="29" t="s">
        <v>8</v>
      </c>
      <c r="B3" s="20" t="s">
        <v>1</v>
      </c>
    </row>
    <row r="4" spans="1:3" ht="6" customHeight="1" x14ac:dyDescent="0.25">
      <c r="A4" s="23"/>
      <c r="B4" s="22"/>
    </row>
    <row r="5" spans="1:3" x14ac:dyDescent="0.25">
      <c r="A5" s="6" t="s">
        <v>6</v>
      </c>
      <c r="B5" s="42"/>
    </row>
    <row r="6" spans="1:3" x14ac:dyDescent="0.25">
      <c r="A6" s="70" t="s">
        <v>79</v>
      </c>
      <c r="B6" s="4">
        <v>22</v>
      </c>
    </row>
    <row r="7" spans="1:3" x14ac:dyDescent="0.25">
      <c r="A7" s="70" t="s">
        <v>80</v>
      </c>
      <c r="B7" s="4">
        <v>5</v>
      </c>
    </row>
    <row r="8" spans="1:3" x14ac:dyDescent="0.25">
      <c r="A8" s="6" t="s">
        <v>7</v>
      </c>
      <c r="B8" s="4"/>
    </row>
    <row r="9" spans="1:3" x14ac:dyDescent="0.25">
      <c r="A9" s="70" t="s">
        <v>81</v>
      </c>
      <c r="B9" s="4">
        <v>10</v>
      </c>
      <c r="C9" s="5"/>
    </row>
    <row r="10" spans="1:3" s="1" customFormat="1" x14ac:dyDescent="0.25">
      <c r="A10" s="8" t="s">
        <v>0</v>
      </c>
      <c r="B10" s="8">
        <f>SUM(B6:B9)</f>
        <v>37</v>
      </c>
      <c r="C10" s="7"/>
    </row>
    <row r="11" spans="1:3" x14ac:dyDescent="0.25">
      <c r="A11" s="14"/>
      <c r="B11" s="5"/>
      <c r="C11" s="5"/>
    </row>
    <row r="13" spans="1:3" x14ac:dyDescent="0.25">
      <c r="B13" s="15"/>
    </row>
    <row r="14" spans="1:3" x14ac:dyDescent="0.25">
      <c r="B14" s="15"/>
    </row>
    <row r="17" spans="1:2" x14ac:dyDescent="0.25">
      <c r="B17" s="15"/>
    </row>
    <row r="19" spans="1:2" x14ac:dyDescent="0.25">
      <c r="B19" s="15"/>
    </row>
    <row r="21" spans="1:2" x14ac:dyDescent="0.25">
      <c r="B21" s="15"/>
    </row>
    <row r="22" spans="1:2" x14ac:dyDescent="0.25">
      <c r="B22" s="15"/>
    </row>
    <row r="23" spans="1:2" x14ac:dyDescent="0.25">
      <c r="B23" s="15"/>
    </row>
    <row r="25" spans="1:2" x14ac:dyDescent="0.25">
      <c r="B25" s="15"/>
    </row>
    <row r="26" spans="1:2" x14ac:dyDescent="0.25">
      <c r="B26" s="15"/>
    </row>
    <row r="29" spans="1:2" x14ac:dyDescent="0.25">
      <c r="A29" s="56"/>
    </row>
    <row r="30" spans="1:2" x14ac:dyDescent="0.25">
      <c r="A30" s="56"/>
    </row>
    <row r="31" spans="1:2" x14ac:dyDescent="0.25">
      <c r="A31" s="56"/>
    </row>
    <row r="32" spans="1:2" x14ac:dyDescent="0.25">
      <c r="A32" s="56"/>
    </row>
    <row r="33" spans="1:1" x14ac:dyDescent="0.25">
      <c r="A33" s="56"/>
    </row>
    <row r="34" spans="1:1" x14ac:dyDescent="0.25">
      <c r="A34" s="56"/>
    </row>
    <row r="35" spans="1:1" x14ac:dyDescent="0.25">
      <c r="A35" s="56"/>
    </row>
    <row r="36" spans="1:1" x14ac:dyDescent="0.25">
      <c r="A36" s="56"/>
    </row>
    <row r="37" spans="1:1" x14ac:dyDescent="0.25">
      <c r="A37" s="56"/>
    </row>
    <row r="38" spans="1:1" x14ac:dyDescent="0.25">
      <c r="A38" s="56"/>
    </row>
    <row r="39" spans="1:1" x14ac:dyDescent="0.25">
      <c r="A39" s="56"/>
    </row>
    <row r="40" spans="1:1" x14ac:dyDescent="0.25">
      <c r="A40" s="56"/>
    </row>
    <row r="41" spans="1:1" x14ac:dyDescent="0.25">
      <c r="A41" s="56"/>
    </row>
    <row r="42" spans="1:1" x14ac:dyDescent="0.25">
      <c r="A42" s="56"/>
    </row>
    <row r="43" spans="1:1" x14ac:dyDescent="0.25">
      <c r="A43" s="56"/>
    </row>
    <row r="44" spans="1:1" x14ac:dyDescent="0.25">
      <c r="A44" s="56"/>
    </row>
    <row r="45" spans="1:1" x14ac:dyDescent="0.25">
      <c r="A45" s="56"/>
    </row>
    <row r="46" spans="1:1" x14ac:dyDescent="0.25">
      <c r="A46" s="56"/>
    </row>
    <row r="47" spans="1:1" x14ac:dyDescent="0.25">
      <c r="A47" s="56"/>
    </row>
  </sheetData>
  <sortState ref="A19:B29">
    <sortCondition descending="1" ref="B19"/>
  </sortState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Normal="100" workbookViewId="0">
      <selection activeCell="A20" sqref="A20"/>
    </sheetView>
  </sheetViews>
  <sheetFormatPr defaultRowHeight="15" x14ac:dyDescent="0.25"/>
  <cols>
    <col min="1" max="1" width="45.85546875" customWidth="1"/>
    <col min="2" max="4" width="13.5703125" customWidth="1"/>
    <col min="5" max="5" width="12.42578125" customWidth="1"/>
  </cols>
  <sheetData>
    <row r="1" spans="1:5" x14ac:dyDescent="0.25">
      <c r="A1" s="3" t="s">
        <v>91</v>
      </c>
    </row>
    <row r="2" spans="1:5" x14ac:dyDescent="0.25">
      <c r="A2" s="3"/>
    </row>
    <row r="3" spans="1:5" ht="15.75" customHeight="1" x14ac:dyDescent="0.25">
      <c r="A3" s="100"/>
      <c r="B3" s="155" t="s">
        <v>104</v>
      </c>
      <c r="C3" s="155"/>
      <c r="D3" s="155"/>
      <c r="E3" s="156" t="s">
        <v>0</v>
      </c>
    </row>
    <row r="4" spans="1:5" ht="40.5" customHeight="1" x14ac:dyDescent="0.25">
      <c r="A4" s="92" t="s">
        <v>8</v>
      </c>
      <c r="B4" s="99" t="s">
        <v>101</v>
      </c>
      <c r="C4" s="99" t="s">
        <v>102</v>
      </c>
      <c r="D4" s="99" t="s">
        <v>103</v>
      </c>
      <c r="E4" s="157"/>
    </row>
    <row r="5" spans="1:5" ht="14.25" customHeight="1" x14ac:dyDescent="0.25">
      <c r="A5" s="6" t="s">
        <v>6</v>
      </c>
      <c r="B5" s="24"/>
      <c r="C5" s="24"/>
      <c r="D5" s="25"/>
      <c r="E5" s="26"/>
    </row>
    <row r="6" spans="1:5" x14ac:dyDescent="0.25">
      <c r="A6" s="70" t="s">
        <v>79</v>
      </c>
      <c r="B6" s="16">
        <v>18</v>
      </c>
      <c r="C6" s="16">
        <v>3</v>
      </c>
      <c r="D6" s="10">
        <v>1</v>
      </c>
      <c r="E6" s="17">
        <f>SUM(B6:D6)</f>
        <v>22</v>
      </c>
    </row>
    <row r="7" spans="1:5" x14ac:dyDescent="0.25">
      <c r="A7" s="70" t="s">
        <v>80</v>
      </c>
      <c r="B7" s="16">
        <v>4</v>
      </c>
      <c r="C7" s="16">
        <v>1</v>
      </c>
      <c r="D7" s="10">
        <v>0</v>
      </c>
      <c r="E7" s="17">
        <f>SUM(B7:D7)</f>
        <v>5</v>
      </c>
    </row>
    <row r="8" spans="1:5" x14ac:dyDescent="0.25">
      <c r="A8" s="6" t="s">
        <v>7</v>
      </c>
      <c r="B8" s="16"/>
      <c r="C8" s="16"/>
      <c r="D8" s="10"/>
      <c r="E8" s="17"/>
    </row>
    <row r="9" spans="1:5" x14ac:dyDescent="0.25">
      <c r="A9" s="70" t="s">
        <v>81</v>
      </c>
      <c r="B9" s="16">
        <v>2</v>
      </c>
      <c r="C9" s="16">
        <v>6</v>
      </c>
      <c r="D9" s="10">
        <v>2</v>
      </c>
      <c r="E9" s="17">
        <f t="shared" ref="E9:E10" si="0">SUM(B9:D9)</f>
        <v>10</v>
      </c>
    </row>
    <row r="10" spans="1:5" s="2" customFormat="1" x14ac:dyDescent="0.25">
      <c r="A10" s="52" t="s">
        <v>0</v>
      </c>
      <c r="B10" s="53">
        <f>SUM(B6:B9)</f>
        <v>24</v>
      </c>
      <c r="C10" s="53">
        <f>SUM(C6:C9)</f>
        <v>10</v>
      </c>
      <c r="D10" s="53">
        <f>SUM(D6:D9)</f>
        <v>3</v>
      </c>
      <c r="E10" s="17">
        <f t="shared" si="0"/>
        <v>37</v>
      </c>
    </row>
    <row r="11" spans="1:5" s="2" customFormat="1" x14ac:dyDescent="0.25">
      <c r="A11" s="54" t="s">
        <v>47</v>
      </c>
      <c r="B11" s="55">
        <f>B10/$E$10*100</f>
        <v>64.86486486486487</v>
      </c>
      <c r="C11" s="55">
        <f t="shared" ref="C11:E11" si="1">C10/$E$10*100</f>
        <v>27.027027027027028</v>
      </c>
      <c r="D11" s="55">
        <f t="shared" si="1"/>
        <v>8.1081081081081088</v>
      </c>
      <c r="E11" s="55">
        <f t="shared" si="1"/>
        <v>100</v>
      </c>
    </row>
    <row r="12" spans="1:5" x14ac:dyDescent="0.25">
      <c r="A12" s="14"/>
    </row>
    <row r="14" spans="1:5" x14ac:dyDescent="0.25">
      <c r="A14" s="13"/>
    </row>
    <row r="15" spans="1:5" x14ac:dyDescent="0.25">
      <c r="A15" s="13"/>
    </row>
    <row r="16" spans="1:5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x14ac:dyDescent="0.25">
      <c r="A20" s="13"/>
    </row>
    <row r="21" spans="1:1" x14ac:dyDescent="0.25">
      <c r="A21" s="13"/>
    </row>
    <row r="22" spans="1:1" x14ac:dyDescent="0.25">
      <c r="A22" s="13"/>
    </row>
    <row r="23" spans="1:1" x14ac:dyDescent="0.25">
      <c r="A23" s="13"/>
    </row>
    <row r="24" spans="1:1" x14ac:dyDescent="0.25">
      <c r="A24" s="13"/>
    </row>
    <row r="25" spans="1:1" x14ac:dyDescent="0.25">
      <c r="A25" s="13"/>
    </row>
    <row r="26" spans="1:1" x14ac:dyDescent="0.25">
      <c r="A26" s="13"/>
    </row>
    <row r="27" spans="1:1" x14ac:dyDescent="0.25">
      <c r="A27" s="13"/>
    </row>
  </sheetData>
  <mergeCells count="2">
    <mergeCell ref="B3:D3"/>
    <mergeCell ref="E3:E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zoomScaleNormal="100" workbookViewId="0">
      <selection activeCell="G22" sqref="G22"/>
    </sheetView>
  </sheetViews>
  <sheetFormatPr defaultRowHeight="15" x14ac:dyDescent="0.25"/>
  <cols>
    <col min="1" max="1" width="50.85546875" customWidth="1"/>
    <col min="2" max="2" width="4.85546875" customWidth="1"/>
    <col min="3" max="3" width="12.140625" bestFit="1" customWidth="1"/>
    <col min="4" max="4" width="0.85546875" customWidth="1"/>
    <col min="5" max="5" width="4.85546875" customWidth="1"/>
    <col min="6" max="6" width="14.85546875" bestFit="1" customWidth="1"/>
    <col min="7" max="7" width="13.28515625" bestFit="1" customWidth="1"/>
    <col min="8" max="8" width="0.85546875" customWidth="1"/>
  </cols>
  <sheetData>
    <row r="1" spans="1:15" x14ac:dyDescent="0.25">
      <c r="A1" s="39" t="s">
        <v>90</v>
      </c>
    </row>
    <row r="2" spans="1:15" ht="13.5" customHeight="1" x14ac:dyDescent="0.25">
      <c r="A2" s="3"/>
    </row>
    <row r="3" spans="1:15" ht="12.75" customHeight="1" x14ac:dyDescent="0.25">
      <c r="A3" s="158" t="s">
        <v>8</v>
      </c>
      <c r="B3" s="160" t="s">
        <v>39</v>
      </c>
      <c r="C3" s="160"/>
      <c r="D3" s="43"/>
      <c r="E3" s="160" t="s">
        <v>40</v>
      </c>
      <c r="F3" s="160"/>
      <c r="G3" s="160"/>
      <c r="H3" s="33"/>
      <c r="I3" s="161" t="s">
        <v>46</v>
      </c>
    </row>
    <row r="4" spans="1:15" ht="12.75" customHeight="1" x14ac:dyDescent="0.25">
      <c r="A4" s="159"/>
      <c r="B4" s="44" t="s">
        <v>1</v>
      </c>
      <c r="C4" s="45" t="s">
        <v>41</v>
      </c>
      <c r="D4" s="45"/>
      <c r="E4" s="45" t="s">
        <v>1</v>
      </c>
      <c r="F4" s="45" t="s">
        <v>42</v>
      </c>
      <c r="G4" s="45" t="s">
        <v>43</v>
      </c>
      <c r="H4" s="57"/>
      <c r="I4" s="162"/>
    </row>
    <row r="5" spans="1:15" ht="12.75" customHeight="1" x14ac:dyDescent="0.25">
      <c r="A5" s="6" t="s">
        <v>6</v>
      </c>
      <c r="B5" s="27"/>
      <c r="C5" s="46"/>
      <c r="D5" s="46"/>
      <c r="E5" s="46"/>
      <c r="F5" s="46"/>
      <c r="G5" s="46"/>
    </row>
    <row r="6" spans="1:15" x14ac:dyDescent="0.25">
      <c r="A6" s="70" t="s">
        <v>79</v>
      </c>
      <c r="B6" s="10">
        <v>12</v>
      </c>
      <c r="C6" s="47">
        <v>51.23</v>
      </c>
      <c r="D6" s="10">
        <v>0</v>
      </c>
      <c r="E6" s="10">
        <v>7</v>
      </c>
      <c r="F6" s="48">
        <v>57.95</v>
      </c>
      <c r="G6" s="48">
        <v>26</v>
      </c>
      <c r="H6" s="10"/>
      <c r="I6" s="10">
        <v>3</v>
      </c>
    </row>
    <row r="7" spans="1:15" x14ac:dyDescent="0.25">
      <c r="A7" s="70" t="s">
        <v>80</v>
      </c>
      <c r="B7" s="10">
        <v>5</v>
      </c>
      <c r="C7" s="47">
        <v>51.77</v>
      </c>
      <c r="D7" s="10">
        <v>2</v>
      </c>
      <c r="E7" s="10">
        <v>0</v>
      </c>
      <c r="F7" s="48" t="s">
        <v>44</v>
      </c>
      <c r="G7" s="48" t="s">
        <v>44</v>
      </c>
      <c r="H7" s="10"/>
      <c r="I7" s="10">
        <v>0</v>
      </c>
    </row>
    <row r="8" spans="1:15" x14ac:dyDescent="0.25">
      <c r="A8" s="6" t="s">
        <v>7</v>
      </c>
      <c r="B8" s="10"/>
      <c r="C8" s="47"/>
      <c r="D8" s="10"/>
      <c r="E8" s="10"/>
      <c r="F8" s="48"/>
      <c r="G8" s="48"/>
      <c r="H8" s="10"/>
      <c r="I8" s="10"/>
    </row>
    <row r="9" spans="1:15" x14ac:dyDescent="0.25">
      <c r="A9" s="70" t="s">
        <v>81</v>
      </c>
      <c r="B9" s="10">
        <v>2</v>
      </c>
      <c r="C9" s="47">
        <v>55.5</v>
      </c>
      <c r="D9" s="10">
        <v>0</v>
      </c>
      <c r="E9" s="10">
        <v>0</v>
      </c>
      <c r="F9" s="48" t="s">
        <v>44</v>
      </c>
      <c r="G9" s="48" t="s">
        <v>44</v>
      </c>
      <c r="H9" s="10"/>
      <c r="I9" s="10">
        <v>8</v>
      </c>
      <c r="J9" s="15"/>
    </row>
    <row r="10" spans="1:15" s="2" customFormat="1" x14ac:dyDescent="0.25">
      <c r="A10" s="49" t="s">
        <v>89</v>
      </c>
      <c r="B10" s="50">
        <f>SUM(B6:B9)</f>
        <v>19</v>
      </c>
      <c r="C10" s="51">
        <v>76.321249999999992</v>
      </c>
      <c r="D10" s="50">
        <v>20</v>
      </c>
      <c r="E10" s="50">
        <f>SUM(E6:E9)</f>
        <v>7</v>
      </c>
      <c r="F10" s="51">
        <v>57.95</v>
      </c>
      <c r="G10" s="51">
        <v>26</v>
      </c>
      <c r="H10" s="50"/>
      <c r="I10" s="50">
        <f>SUM(I6:I9)</f>
        <v>11</v>
      </c>
      <c r="O10"/>
    </row>
    <row r="11" spans="1:15" x14ac:dyDescent="0.25">
      <c r="A11" s="14"/>
      <c r="B11" s="5"/>
    </row>
    <row r="12" spans="1:15" x14ac:dyDescent="0.25">
      <c r="A12" s="28"/>
      <c r="E12" s="18"/>
    </row>
  </sheetData>
  <mergeCells count="4">
    <mergeCell ref="A3:A4"/>
    <mergeCell ref="B3:C3"/>
    <mergeCell ref="E3:G3"/>
    <mergeCell ref="I3:I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zoomScaleNormal="100" workbookViewId="0">
      <selection activeCell="E18" sqref="E18"/>
    </sheetView>
  </sheetViews>
  <sheetFormatPr defaultRowHeight="15" x14ac:dyDescent="0.25"/>
  <cols>
    <col min="1" max="1" width="45.42578125" customWidth="1"/>
    <col min="2" max="4" width="19.140625" customWidth="1"/>
    <col min="5" max="5" width="10.28515625" customWidth="1"/>
    <col min="6" max="6" width="11.28515625" customWidth="1"/>
  </cols>
  <sheetData>
    <row r="1" spans="1:6" x14ac:dyDescent="0.25">
      <c r="A1" s="3" t="s">
        <v>92</v>
      </c>
    </row>
    <row r="2" spans="1:6" x14ac:dyDescent="0.25">
      <c r="A2" s="3"/>
    </row>
    <row r="3" spans="1:6" ht="15" customHeight="1" x14ac:dyDescent="0.25">
      <c r="A3" s="100"/>
      <c r="B3" s="163" t="s">
        <v>110</v>
      </c>
      <c r="C3" s="163"/>
      <c r="D3" s="163"/>
      <c r="E3" s="163"/>
      <c r="F3" s="156" t="s">
        <v>0</v>
      </c>
    </row>
    <row r="4" spans="1:6" ht="50.25" customHeight="1" x14ac:dyDescent="0.25">
      <c r="A4" s="102" t="s">
        <v>8</v>
      </c>
      <c r="B4" s="30" t="s">
        <v>105</v>
      </c>
      <c r="C4" s="30" t="s">
        <v>106</v>
      </c>
      <c r="D4" s="30" t="s">
        <v>107</v>
      </c>
      <c r="E4" s="30" t="s">
        <v>82</v>
      </c>
      <c r="F4" s="157"/>
    </row>
    <row r="5" spans="1:6" ht="12.75" customHeight="1" x14ac:dyDescent="0.25">
      <c r="A5" s="6" t="s">
        <v>6</v>
      </c>
      <c r="B5" s="31"/>
      <c r="C5" s="31"/>
      <c r="D5" s="31"/>
      <c r="E5" s="31"/>
      <c r="F5" s="32"/>
    </row>
    <row r="6" spans="1:6" x14ac:dyDescent="0.25">
      <c r="A6" s="70" t="s">
        <v>79</v>
      </c>
      <c r="B6" s="10">
        <v>4</v>
      </c>
      <c r="C6" s="10">
        <v>13</v>
      </c>
      <c r="D6" s="10">
        <v>5</v>
      </c>
      <c r="E6" s="10">
        <v>0</v>
      </c>
      <c r="F6" s="17">
        <f>SUM(B6:E6)</f>
        <v>22</v>
      </c>
    </row>
    <row r="7" spans="1:6" x14ac:dyDescent="0.25">
      <c r="A7" s="70" t="s">
        <v>80</v>
      </c>
      <c r="B7" s="10">
        <v>1</v>
      </c>
      <c r="C7" s="10">
        <v>1</v>
      </c>
      <c r="D7" s="10">
        <v>2</v>
      </c>
      <c r="E7" s="10">
        <v>1</v>
      </c>
      <c r="F7" s="17">
        <f t="shared" ref="F7:F10" si="0">SUM(B7:E7)</f>
        <v>5</v>
      </c>
    </row>
    <row r="8" spans="1:6" x14ac:dyDescent="0.25">
      <c r="A8" s="6" t="s">
        <v>7</v>
      </c>
      <c r="B8" s="10"/>
      <c r="C8" s="10"/>
      <c r="D8" s="10"/>
      <c r="E8" s="10"/>
      <c r="F8" s="17"/>
    </row>
    <row r="9" spans="1:6" x14ac:dyDescent="0.25">
      <c r="A9" s="70" t="s">
        <v>81</v>
      </c>
      <c r="B9" s="16">
        <v>4</v>
      </c>
      <c r="C9" s="10">
        <v>4</v>
      </c>
      <c r="D9" s="10">
        <v>0</v>
      </c>
      <c r="E9" s="10">
        <v>2</v>
      </c>
      <c r="F9" s="17">
        <f t="shared" si="0"/>
        <v>10</v>
      </c>
    </row>
    <row r="10" spans="1:6" s="2" customFormat="1" x14ac:dyDescent="0.25">
      <c r="A10" s="52" t="s">
        <v>0</v>
      </c>
      <c r="B10" s="53">
        <f>SUM(B6:B9)</f>
        <v>9</v>
      </c>
      <c r="C10" s="53">
        <f>SUM(C6:C9)</f>
        <v>18</v>
      </c>
      <c r="D10" s="53">
        <f>SUM(D6:D9)</f>
        <v>7</v>
      </c>
      <c r="E10" s="53">
        <f>SUM(E6:E9)</f>
        <v>3</v>
      </c>
      <c r="F10" s="17">
        <f t="shared" si="0"/>
        <v>37</v>
      </c>
    </row>
    <row r="11" spans="1:6" x14ac:dyDescent="0.25">
      <c r="A11" s="54" t="s">
        <v>47</v>
      </c>
      <c r="B11" s="55">
        <f>B10/($F$10-3)*100</f>
        <v>26.47058823529412</v>
      </c>
      <c r="C11" s="55">
        <f t="shared" ref="C11:D11" si="1">C10/($F$10-3)*100</f>
        <v>52.941176470588239</v>
      </c>
      <c r="D11" s="55">
        <f t="shared" si="1"/>
        <v>20.588235294117645</v>
      </c>
      <c r="E11" s="101" t="s">
        <v>44</v>
      </c>
      <c r="F11" s="55">
        <f>F10/$F$10*100</f>
        <v>100</v>
      </c>
    </row>
    <row r="12" spans="1:6" x14ac:dyDescent="0.25">
      <c r="A12" s="14"/>
    </row>
    <row r="13" spans="1:6" x14ac:dyDescent="0.25">
      <c r="A13" s="13"/>
    </row>
    <row r="14" spans="1:6" x14ac:dyDescent="0.25">
      <c r="A14" s="13"/>
    </row>
    <row r="15" spans="1:6" x14ac:dyDescent="0.25">
      <c r="A15" s="13"/>
      <c r="B15" s="18"/>
      <c r="C15" s="15"/>
      <c r="D15" s="15"/>
      <c r="E15" s="15"/>
    </row>
    <row r="16" spans="1:6" x14ac:dyDescent="0.25">
      <c r="A16" s="13"/>
      <c r="B16" s="18"/>
      <c r="C16" s="15"/>
      <c r="D16" s="15"/>
      <c r="E16" s="15"/>
    </row>
    <row r="17" spans="1:5" x14ac:dyDescent="0.25">
      <c r="A17" s="13"/>
      <c r="B17" s="18"/>
      <c r="C17" s="15"/>
      <c r="D17" s="15"/>
      <c r="E17" s="15"/>
    </row>
    <row r="18" spans="1:5" x14ac:dyDescent="0.25">
      <c r="A18" s="13"/>
      <c r="B18" s="18"/>
      <c r="C18" s="15"/>
      <c r="D18" s="15"/>
      <c r="E18" s="15"/>
    </row>
    <row r="19" spans="1:5" x14ac:dyDescent="0.25">
      <c r="A19" s="13"/>
    </row>
    <row r="20" spans="1:5" x14ac:dyDescent="0.25">
      <c r="A20" s="13"/>
    </row>
    <row r="21" spans="1:5" x14ac:dyDescent="0.25">
      <c r="A21" s="13"/>
    </row>
    <row r="22" spans="1:5" x14ac:dyDescent="0.25">
      <c r="A22" s="13"/>
    </row>
    <row r="23" spans="1:5" x14ac:dyDescent="0.25">
      <c r="A23" s="13"/>
    </row>
    <row r="24" spans="1:5" x14ac:dyDescent="0.25">
      <c r="A24" s="13"/>
    </row>
    <row r="25" spans="1:5" x14ac:dyDescent="0.25">
      <c r="A25" s="13"/>
    </row>
  </sheetData>
  <mergeCells count="2">
    <mergeCell ref="B3:E3"/>
    <mergeCell ref="F3:F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zoomScaleNormal="100" workbookViewId="0">
      <selection activeCell="C38" sqref="C38"/>
    </sheetView>
  </sheetViews>
  <sheetFormatPr defaultRowHeight="15" x14ac:dyDescent="0.25"/>
  <cols>
    <col min="1" max="1" width="44.85546875" customWidth="1"/>
    <col min="2" max="9" width="17.42578125" customWidth="1"/>
  </cols>
  <sheetData>
    <row r="1" spans="1:9" x14ac:dyDescent="0.25">
      <c r="A1" s="3" t="s">
        <v>93</v>
      </c>
    </row>
    <row r="2" spans="1:9" x14ac:dyDescent="0.25">
      <c r="A2" s="3"/>
    </row>
    <row r="3" spans="1:9" ht="15" customHeight="1" x14ac:dyDescent="0.25">
      <c r="A3" s="100"/>
      <c r="B3" s="163" t="s">
        <v>116</v>
      </c>
      <c r="C3" s="163"/>
      <c r="D3" s="163"/>
      <c r="E3" s="163"/>
      <c r="F3" s="163"/>
      <c r="G3" s="163"/>
      <c r="H3" s="163"/>
      <c r="I3" s="163"/>
    </row>
    <row r="4" spans="1:9" ht="60.75" x14ac:dyDescent="0.25">
      <c r="A4" s="102" t="s">
        <v>8</v>
      </c>
      <c r="B4" s="30" t="s">
        <v>105</v>
      </c>
      <c r="C4" s="30" t="s">
        <v>106</v>
      </c>
      <c r="D4" s="30" t="s">
        <v>107</v>
      </c>
      <c r="E4" s="30" t="s">
        <v>111</v>
      </c>
      <c r="F4" s="30" t="s">
        <v>112</v>
      </c>
      <c r="G4" s="30" t="s">
        <v>113</v>
      </c>
      <c r="H4" s="30" t="s">
        <v>114</v>
      </c>
      <c r="I4" s="30" t="s">
        <v>115</v>
      </c>
    </row>
    <row r="5" spans="1:9" x14ac:dyDescent="0.25">
      <c r="A5" s="6" t="s">
        <v>6</v>
      </c>
      <c r="B5" s="31"/>
      <c r="C5" s="31"/>
      <c r="D5" s="31"/>
      <c r="E5" s="31"/>
      <c r="F5" s="32"/>
    </row>
    <row r="6" spans="1:9" x14ac:dyDescent="0.25">
      <c r="A6" s="70" t="s">
        <v>79</v>
      </c>
      <c r="B6" s="10">
        <v>19</v>
      </c>
      <c r="C6" s="10">
        <v>10</v>
      </c>
      <c r="D6" s="10">
        <v>13</v>
      </c>
      <c r="E6" s="10">
        <v>13</v>
      </c>
      <c r="F6" s="10">
        <v>1</v>
      </c>
      <c r="G6" s="10">
        <v>3</v>
      </c>
      <c r="H6" s="10">
        <v>3</v>
      </c>
      <c r="I6" s="10">
        <v>1</v>
      </c>
    </row>
    <row r="7" spans="1:9" x14ac:dyDescent="0.25">
      <c r="A7" s="70" t="s">
        <v>80</v>
      </c>
      <c r="B7" s="10">
        <v>2</v>
      </c>
      <c r="C7" s="10">
        <v>4</v>
      </c>
      <c r="D7" s="10">
        <v>2</v>
      </c>
      <c r="E7" s="10">
        <v>2</v>
      </c>
      <c r="F7" s="10">
        <v>0</v>
      </c>
      <c r="G7" s="10">
        <v>0</v>
      </c>
      <c r="H7" s="10">
        <v>1</v>
      </c>
      <c r="I7" s="10">
        <v>0</v>
      </c>
    </row>
    <row r="8" spans="1:9" x14ac:dyDescent="0.25">
      <c r="A8" s="6" t="s">
        <v>7</v>
      </c>
      <c r="B8" s="10"/>
      <c r="C8" s="10"/>
      <c r="D8" s="10"/>
      <c r="E8" s="10"/>
      <c r="F8" s="10"/>
      <c r="G8" s="10"/>
      <c r="H8" s="10"/>
      <c r="I8" s="10"/>
    </row>
    <row r="9" spans="1:9" x14ac:dyDescent="0.25">
      <c r="A9" s="70" t="s">
        <v>81</v>
      </c>
      <c r="B9" s="10">
        <v>4</v>
      </c>
      <c r="C9" s="10">
        <v>4</v>
      </c>
      <c r="D9" s="10">
        <v>7</v>
      </c>
      <c r="E9" s="10">
        <v>2</v>
      </c>
      <c r="F9" s="10">
        <v>0</v>
      </c>
      <c r="G9" s="10">
        <v>5</v>
      </c>
      <c r="H9" s="10">
        <v>0</v>
      </c>
      <c r="I9" s="10">
        <v>0</v>
      </c>
    </row>
    <row r="10" spans="1:9" x14ac:dyDescent="0.25">
      <c r="A10" s="52" t="s">
        <v>0</v>
      </c>
      <c r="B10" s="53">
        <f t="shared" ref="B10:I10" si="0">SUM(B6:B9)</f>
        <v>25</v>
      </c>
      <c r="C10" s="53">
        <f t="shared" si="0"/>
        <v>18</v>
      </c>
      <c r="D10" s="53">
        <f t="shared" si="0"/>
        <v>22</v>
      </c>
      <c r="E10" s="53">
        <f t="shared" si="0"/>
        <v>17</v>
      </c>
      <c r="F10" s="53">
        <f t="shared" si="0"/>
        <v>1</v>
      </c>
      <c r="G10" s="53">
        <f t="shared" si="0"/>
        <v>8</v>
      </c>
      <c r="H10" s="53">
        <f t="shared" si="0"/>
        <v>4</v>
      </c>
      <c r="I10" s="53">
        <f t="shared" si="0"/>
        <v>1</v>
      </c>
    </row>
    <row r="11" spans="1:9" x14ac:dyDescent="0.25">
      <c r="A11" s="54" t="s">
        <v>47</v>
      </c>
      <c r="B11" s="55">
        <f>B10/37*100</f>
        <v>67.567567567567565</v>
      </c>
      <c r="C11" s="55">
        <f t="shared" ref="C11:I11" si="1">C10/37*100</f>
        <v>48.648648648648653</v>
      </c>
      <c r="D11" s="55">
        <f t="shared" si="1"/>
        <v>59.45945945945946</v>
      </c>
      <c r="E11" s="55">
        <f t="shared" si="1"/>
        <v>45.945945945945951</v>
      </c>
      <c r="F11" s="55">
        <f t="shared" si="1"/>
        <v>2.7027027027027026</v>
      </c>
      <c r="G11" s="55">
        <f t="shared" si="1"/>
        <v>21.621621621621621</v>
      </c>
      <c r="H11" s="55">
        <f t="shared" si="1"/>
        <v>10.810810810810811</v>
      </c>
      <c r="I11" s="55">
        <f t="shared" si="1"/>
        <v>2.7027027027027026</v>
      </c>
    </row>
    <row r="12" spans="1:9" x14ac:dyDescent="0.25">
      <c r="A12" s="13"/>
    </row>
    <row r="13" spans="1:9" x14ac:dyDescent="0.25">
      <c r="A13" s="13"/>
    </row>
    <row r="14" spans="1:9" x14ac:dyDescent="0.25">
      <c r="A14" s="13"/>
      <c r="B14" s="53"/>
      <c r="C14" s="53"/>
      <c r="D14" s="53"/>
      <c r="E14" s="53"/>
      <c r="F14" s="53"/>
      <c r="G14" s="53"/>
      <c r="H14" s="53"/>
      <c r="I14" s="53"/>
    </row>
    <row r="15" spans="1:9" x14ac:dyDescent="0.25">
      <c r="A15" s="13"/>
      <c r="B15" s="18"/>
      <c r="C15" s="15"/>
      <c r="D15" s="15"/>
      <c r="E15" s="15"/>
    </row>
    <row r="16" spans="1:9" x14ac:dyDescent="0.25">
      <c r="A16" s="13"/>
      <c r="B16" s="18"/>
      <c r="C16" s="15"/>
      <c r="D16" s="15"/>
      <c r="E16" s="15"/>
    </row>
    <row r="17" spans="1:5" x14ac:dyDescent="0.25">
      <c r="A17" s="13"/>
      <c r="B17" s="18"/>
      <c r="C17" s="15"/>
      <c r="D17" s="15"/>
      <c r="E17" s="15"/>
    </row>
    <row r="18" spans="1:5" x14ac:dyDescent="0.25">
      <c r="A18" s="13"/>
    </row>
    <row r="19" spans="1:5" x14ac:dyDescent="0.25">
      <c r="A19" s="13"/>
    </row>
    <row r="20" spans="1:5" x14ac:dyDescent="0.25">
      <c r="A20" s="13"/>
    </row>
    <row r="21" spans="1:5" x14ac:dyDescent="0.25">
      <c r="A21" s="13"/>
    </row>
    <row r="22" spans="1:5" x14ac:dyDescent="0.25">
      <c r="A22" s="13"/>
    </row>
    <row r="23" spans="1:5" x14ac:dyDescent="0.25">
      <c r="A23" s="13"/>
    </row>
    <row r="24" spans="1:5" x14ac:dyDescent="0.25">
      <c r="A24" s="13"/>
    </row>
  </sheetData>
  <mergeCells count="1">
    <mergeCell ref="B3:I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>
      <selection activeCell="E18" sqref="E18"/>
    </sheetView>
  </sheetViews>
  <sheetFormatPr defaultRowHeight="15" x14ac:dyDescent="0.25"/>
  <cols>
    <col min="1" max="1" width="44.85546875" customWidth="1"/>
    <col min="2" max="2" width="11.7109375" customWidth="1"/>
    <col min="3" max="3" width="0.85546875" customWidth="1"/>
    <col min="4" max="6" width="12.7109375" customWidth="1"/>
  </cols>
  <sheetData>
    <row r="1" spans="1:6" x14ac:dyDescent="0.25">
      <c r="A1" s="3" t="s">
        <v>94</v>
      </c>
    </row>
    <row r="2" spans="1:6" x14ac:dyDescent="0.25">
      <c r="A2" s="3"/>
    </row>
    <row r="3" spans="1:6" ht="48.75" x14ac:dyDescent="0.25">
      <c r="A3" s="9" t="s">
        <v>8</v>
      </c>
      <c r="B3" s="30" t="s">
        <v>108</v>
      </c>
      <c r="C3" s="30"/>
      <c r="D3" s="30" t="s">
        <v>109</v>
      </c>
      <c r="E3" s="30" t="s">
        <v>171</v>
      </c>
      <c r="F3" s="30" t="s">
        <v>172</v>
      </c>
    </row>
    <row r="4" spans="1:6" ht="12.75" customHeight="1" x14ac:dyDescent="0.25">
      <c r="A4" s="6" t="s">
        <v>6</v>
      </c>
      <c r="B4" s="31"/>
      <c r="C4" s="31"/>
      <c r="D4" s="31"/>
      <c r="E4" s="31"/>
      <c r="F4" s="10"/>
    </row>
    <row r="5" spans="1:6" x14ac:dyDescent="0.25">
      <c r="A5" s="70" t="s">
        <v>79</v>
      </c>
      <c r="B5" s="10">
        <v>9</v>
      </c>
      <c r="C5" s="10"/>
      <c r="D5" s="10">
        <v>13</v>
      </c>
      <c r="E5" s="10">
        <v>177</v>
      </c>
      <c r="F5" s="117">
        <f>E5/D5</f>
        <v>13.615384615384615</v>
      </c>
    </row>
    <row r="6" spans="1:6" x14ac:dyDescent="0.25">
      <c r="A6" s="70" t="s">
        <v>80</v>
      </c>
      <c r="B6" s="10">
        <v>3</v>
      </c>
      <c r="C6" s="10"/>
      <c r="D6" s="10">
        <v>2</v>
      </c>
      <c r="E6" s="10">
        <v>40</v>
      </c>
      <c r="F6" s="117">
        <f t="shared" ref="F6:F9" si="0">E6/D6</f>
        <v>20</v>
      </c>
    </row>
    <row r="7" spans="1:6" x14ac:dyDescent="0.25">
      <c r="A7" s="6" t="s">
        <v>7</v>
      </c>
      <c r="B7" s="10"/>
      <c r="C7" s="10"/>
      <c r="D7" s="10"/>
      <c r="E7" s="10"/>
      <c r="F7" s="117"/>
    </row>
    <row r="8" spans="1:6" x14ac:dyDescent="0.25">
      <c r="A8" s="70" t="s">
        <v>81</v>
      </c>
      <c r="B8" s="16">
        <v>3</v>
      </c>
      <c r="C8" s="10"/>
      <c r="D8" s="10">
        <v>7</v>
      </c>
      <c r="E8" s="10">
        <v>130</v>
      </c>
      <c r="F8" s="117">
        <f t="shared" si="0"/>
        <v>18.571428571428573</v>
      </c>
    </row>
    <row r="9" spans="1:6" s="2" customFormat="1" x14ac:dyDescent="0.25">
      <c r="A9" s="52" t="s">
        <v>0</v>
      </c>
      <c r="B9" s="53">
        <f>SUM(B5:B8)</f>
        <v>15</v>
      </c>
      <c r="C9" s="53"/>
      <c r="D9" s="53">
        <f>SUM(D5:D8)</f>
        <v>22</v>
      </c>
      <c r="E9" s="53">
        <f>SUM(E5:E8)</f>
        <v>347</v>
      </c>
      <c r="F9" s="124">
        <f t="shared" si="0"/>
        <v>15.772727272727273</v>
      </c>
    </row>
    <row r="10" spans="1:6" x14ac:dyDescent="0.25">
      <c r="A10" s="54" t="s">
        <v>47</v>
      </c>
      <c r="B10" s="55">
        <f>B9/37*100</f>
        <v>40.54054054054054</v>
      </c>
      <c r="C10" s="55"/>
      <c r="D10" s="55">
        <f>D9/37*100</f>
        <v>59.45945945945946</v>
      </c>
      <c r="E10" s="103" t="s">
        <v>44</v>
      </c>
      <c r="F10" s="103" t="s">
        <v>44</v>
      </c>
    </row>
    <row r="11" spans="1:6" x14ac:dyDescent="0.25">
      <c r="A11" s="14"/>
    </row>
    <row r="12" spans="1:6" x14ac:dyDescent="0.25">
      <c r="A12" s="13"/>
    </row>
    <row r="13" spans="1:6" x14ac:dyDescent="0.25">
      <c r="A13" s="13"/>
    </row>
    <row r="14" spans="1:6" x14ac:dyDescent="0.25">
      <c r="A14" s="13"/>
      <c r="B14" s="18"/>
      <c r="C14" s="15"/>
      <c r="D14" s="15"/>
      <c r="E14" s="15"/>
    </row>
    <row r="15" spans="1:6" x14ac:dyDescent="0.25">
      <c r="A15" s="13"/>
      <c r="B15" s="18"/>
      <c r="C15" s="15"/>
      <c r="D15" s="15"/>
      <c r="E15" s="15"/>
    </row>
    <row r="16" spans="1:6" x14ac:dyDescent="0.25">
      <c r="A16" s="13"/>
      <c r="B16" s="18"/>
      <c r="C16" s="15"/>
      <c r="D16" s="15"/>
      <c r="E16" s="15"/>
    </row>
    <row r="17" spans="1:5" x14ac:dyDescent="0.25">
      <c r="A17" s="13"/>
      <c r="B17" s="18"/>
      <c r="C17" s="15"/>
      <c r="D17" s="15"/>
      <c r="E17" s="15"/>
    </row>
    <row r="18" spans="1:5" x14ac:dyDescent="0.25">
      <c r="A18" s="13"/>
    </row>
    <row r="19" spans="1:5" x14ac:dyDescent="0.25">
      <c r="A19" s="13"/>
    </row>
    <row r="20" spans="1:5" x14ac:dyDescent="0.25">
      <c r="A20" s="13"/>
    </row>
    <row r="21" spans="1:5" x14ac:dyDescent="0.25">
      <c r="A21" s="13"/>
    </row>
    <row r="22" spans="1:5" x14ac:dyDescent="0.25">
      <c r="A22" s="13"/>
    </row>
    <row r="23" spans="1:5" x14ac:dyDescent="0.25">
      <c r="A23" s="13"/>
    </row>
    <row r="24" spans="1:5" x14ac:dyDescent="0.25">
      <c r="A24" s="13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26</vt:i4>
      </vt:variant>
      <vt:variant>
        <vt:lpstr>Intervalli denominati</vt:lpstr>
      </vt:variant>
      <vt:variant>
        <vt:i4>18</vt:i4>
      </vt:variant>
    </vt:vector>
  </HeadingPairs>
  <TitlesOfParts>
    <vt:vector size="44" baseType="lpstr">
      <vt:lpstr>Copertina</vt:lpstr>
      <vt:lpstr>Capitolo1</vt:lpstr>
      <vt:lpstr>Tavola 1.1</vt:lpstr>
      <vt:lpstr>Tavola 1.2</vt:lpstr>
      <vt:lpstr>Tavola 1.3</vt:lpstr>
      <vt:lpstr>Tavola 1.4</vt:lpstr>
      <vt:lpstr>Tavola 1.5</vt:lpstr>
      <vt:lpstr>Tavola 1.6</vt:lpstr>
      <vt:lpstr>Tavola 1.7</vt:lpstr>
      <vt:lpstr>tavola 1.8</vt:lpstr>
      <vt:lpstr>tavola 1.9</vt:lpstr>
      <vt:lpstr>tavola 1.10</vt:lpstr>
      <vt:lpstr>tavola 1.11</vt:lpstr>
      <vt:lpstr>Tavola 1.12</vt:lpstr>
      <vt:lpstr>Capitolo2</vt:lpstr>
      <vt:lpstr>tavola 2.1</vt:lpstr>
      <vt:lpstr>tavola 2.2</vt:lpstr>
      <vt:lpstr>tavola 2.3</vt:lpstr>
      <vt:lpstr>tavola 2.4</vt:lpstr>
      <vt:lpstr>tavola 2.5</vt:lpstr>
      <vt:lpstr>tavola 2.6</vt:lpstr>
      <vt:lpstr>tavola 2.7</vt:lpstr>
      <vt:lpstr>tavola 2.8</vt:lpstr>
      <vt:lpstr>tavola 2.9</vt:lpstr>
      <vt:lpstr>tavola 2.10</vt:lpstr>
      <vt:lpstr>tavola 2.11</vt:lpstr>
      <vt:lpstr>Capitolo1!Area_stampa</vt:lpstr>
      <vt:lpstr>Copertina!Area_stampa</vt:lpstr>
      <vt:lpstr>'Tavola 1.1'!Area_stampa</vt:lpstr>
      <vt:lpstr>'tavola 1.10'!Area_stampa</vt:lpstr>
      <vt:lpstr>'tavola 1.11'!Area_stampa</vt:lpstr>
      <vt:lpstr>'Tavola 1.2'!Area_stampa</vt:lpstr>
      <vt:lpstr>'tavola 1.8'!Area_stampa</vt:lpstr>
      <vt:lpstr>'tavola 1.9'!Area_stampa</vt:lpstr>
      <vt:lpstr>'tavola 2.10'!Area_stampa</vt:lpstr>
      <vt:lpstr>'tavola 2.11'!Area_stampa</vt:lpstr>
      <vt:lpstr>'tavola 2.2'!Area_stampa</vt:lpstr>
      <vt:lpstr>'tavola 2.3'!Area_stampa</vt:lpstr>
      <vt:lpstr>'tavola 2.4'!Area_stampa</vt:lpstr>
      <vt:lpstr>'tavola 2.5'!Area_stampa</vt:lpstr>
      <vt:lpstr>'tavola 2.6'!Area_stampa</vt:lpstr>
      <vt:lpstr>'tavola 2.7'!Area_stampa</vt:lpstr>
      <vt:lpstr>'tavola 2.8'!Area_stampa</vt:lpstr>
      <vt:lpstr>'tavola 2.9'!Area_stampa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stagestatistica1</dc:creator>
  <cp:lastModifiedBy>Gemma Scarti</cp:lastModifiedBy>
  <cp:lastPrinted>2016-12-22T14:49:33Z</cp:lastPrinted>
  <dcterms:created xsi:type="dcterms:W3CDTF">2013-11-26T11:55:32Z</dcterms:created>
  <dcterms:modified xsi:type="dcterms:W3CDTF">2017-01-31T10:21:50Z</dcterms:modified>
</cp:coreProperties>
</file>