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75" windowWidth="18195" windowHeight="10920" tabRatio="902"/>
  </bookViews>
  <sheets>
    <sheet name="Copertina" sheetId="17" r:id="rId1"/>
    <sheet name="Capitolo1" sheetId="13" r:id="rId2"/>
    <sheet name="Tavola 1.1" sheetId="16" r:id="rId3"/>
    <sheet name="Tavola 1.2" sheetId="5" r:id="rId4"/>
    <sheet name="Tavola 1.3" sheetId="6" r:id="rId5"/>
    <sheet name="Tavola 1.4" sheetId="7" r:id="rId6"/>
    <sheet name="Tavola 1.5" sheetId="11" r:id="rId7"/>
    <sheet name="Tavola 1.6" sheetId="18" r:id="rId8"/>
    <sheet name="Tavola 1.7" sheetId="19" r:id="rId9"/>
    <sheet name="Tavola 1.8" sheetId="20" r:id="rId10"/>
    <sheet name="Tavola 1.9" sheetId="21" r:id="rId11"/>
    <sheet name="Tavola 1.10" sheetId="22" r:id="rId12"/>
    <sheet name="Tavola 1.11" sheetId="23" r:id="rId13"/>
    <sheet name="Tavola 1.12" sheetId="26" r:id="rId14"/>
    <sheet name="Tavola 1.13" sheetId="28" r:id="rId15"/>
    <sheet name="Tavola 1.14" sheetId="29" r:id="rId16"/>
    <sheet name="Tavola 1.15" sheetId="30" r:id="rId17"/>
    <sheet name="Tavola 1.16" sheetId="15" r:id="rId18"/>
    <sheet name="Capitolo2" sheetId="31" r:id="rId19"/>
    <sheet name="tavola 2.1" sheetId="32" r:id="rId20"/>
    <sheet name="tavola 2.2" sheetId="33" r:id="rId21"/>
    <sheet name="tavola 2.3" sheetId="34" r:id="rId22"/>
    <sheet name="tavola 2.4" sheetId="35" r:id="rId23"/>
    <sheet name="tavola 2.5" sheetId="36" r:id="rId24"/>
    <sheet name="tavola 2.6" sheetId="37" r:id="rId25"/>
    <sheet name="tavola 2.7" sheetId="38" r:id="rId26"/>
    <sheet name="Capitolo3" sheetId="39" r:id="rId27"/>
    <sheet name="Tavola 3.1" sheetId="40" r:id="rId28"/>
    <sheet name="Tavola 3.2" sheetId="41" r:id="rId29"/>
    <sheet name="Tavola 3.3" sheetId="42" r:id="rId30"/>
    <sheet name="Tavola 3.4 " sheetId="43" r:id="rId31"/>
    <sheet name="Tavola 3.5" sheetId="44" r:id="rId32"/>
    <sheet name="Tavola 3.6" sheetId="45" r:id="rId33"/>
    <sheet name="Tavola 3.7" sheetId="46" r:id="rId34"/>
    <sheet name="Tavola 3.8" sheetId="47" r:id="rId35"/>
    <sheet name="Tavola 3.9" sheetId="48" r:id="rId36"/>
    <sheet name="Tavola 3.10 " sheetId="49" r:id="rId37"/>
    <sheet name="Tavola 3.11 " sheetId="50" r:id="rId38"/>
    <sheet name="Tavola 3.12 " sheetId="51" r:id="rId39"/>
    <sheet name="Tavola 3.13 " sheetId="52" r:id="rId40"/>
    <sheet name="Tavola 3.14 " sheetId="53" r:id="rId41"/>
    <sheet name="Tavola 3.15 " sheetId="54" r:id="rId42"/>
    <sheet name="Tavola 3.16 " sheetId="55" r:id="rId43"/>
    <sheet name="Tavola 3.17 " sheetId="56" r:id="rId44"/>
    <sheet name="Tavola 3.18 " sheetId="57" r:id="rId45"/>
    <sheet name="Tavola 3.19 " sheetId="58" r:id="rId46"/>
    <sheet name="Tavola 3.20" sheetId="59" r:id="rId47"/>
    <sheet name="Tavola 3.21 " sheetId="60" r:id="rId48"/>
    <sheet name="Tavola 3.22 " sheetId="61" r:id="rId49"/>
    <sheet name="Tavola 3.23 " sheetId="62" r:id="rId50"/>
    <sheet name="Tavola 3.24" sheetId="63" r:id="rId51"/>
    <sheet name="Tavola 3.25" sheetId="64" r:id="rId52"/>
    <sheet name="Tavola 3.26" sheetId="65" r:id="rId53"/>
    <sheet name="Tavola 3.27" sheetId="66" r:id="rId54"/>
    <sheet name="Tavola 3.28" sheetId="67" r:id="rId55"/>
    <sheet name="Tavola 3.29" sheetId="68" r:id="rId56"/>
    <sheet name="tavola 3.30" sheetId="69" r:id="rId57"/>
    <sheet name="Tavola 3.31" sheetId="70" r:id="rId58"/>
    <sheet name="Tavola 3.32" sheetId="71" r:id="rId59"/>
    <sheet name="Tavola 3.33" sheetId="72" r:id="rId60"/>
    <sheet name="Tavola 3.34" sheetId="73" r:id="rId61"/>
    <sheet name="Capitolo4" sheetId="74" r:id="rId62"/>
    <sheet name="tavola 4.1" sheetId="75" r:id="rId63"/>
    <sheet name="Tavola 4.2" sheetId="76" r:id="rId64"/>
    <sheet name="Tavola 4.3" sheetId="77" r:id="rId65"/>
    <sheet name="tavola 4.4" sheetId="78" r:id="rId66"/>
    <sheet name="tavola 4.5" sheetId="79" r:id="rId67"/>
    <sheet name="tavola 4.6" sheetId="80" r:id="rId68"/>
    <sheet name="tavola 4.7" sheetId="81" r:id="rId69"/>
    <sheet name="tavola 4.8" sheetId="82" r:id="rId70"/>
  </sheets>
  <definedNames>
    <definedName name="_xlnm.Print_Area" localSheetId="1">Capitolo1!$A$1:$O$19</definedName>
    <definedName name="_xlnm.Print_Area" localSheetId="0">Copertina!$A$1:$M$24</definedName>
    <definedName name="_xlnm.Print_Area" localSheetId="2">'Tavola 1.1'!$A$1:$B$16</definedName>
    <definedName name="_xlnm.Print_Area" localSheetId="19">'tavola 2.1'!$A$1:$O$18</definedName>
    <definedName name="_xlnm.Print_Area" localSheetId="20">'tavola 2.2'!$A$1:$L$19</definedName>
    <definedName name="_xlnm.Print_Area" localSheetId="21">'tavola 2.3'!$A$1:$H$34</definedName>
    <definedName name="_xlnm.Print_Area" localSheetId="22">'tavola 2.4'!$A$1:$H$34</definedName>
    <definedName name="_xlnm.Print_Area" localSheetId="23">'tavola 2.5'!$A$1:$H$34</definedName>
    <definedName name="_xlnm.Print_Area" localSheetId="24">'tavola 2.6'!$A$1:$L$18</definedName>
    <definedName name="_xlnm.Print_Area" localSheetId="25">'tavola 2.7'!$A$1:$L$18</definedName>
    <definedName name="_xlnm.Print_Area" localSheetId="52">'Tavola 3.26'!$A$1:$I$10</definedName>
    <definedName name="_xlnm.Print_Area" localSheetId="56">'tavola 3.30'!$A$1:$I$14</definedName>
    <definedName name="_xlnm.Print_Area" localSheetId="57">'Tavola 3.31'!$A$1:$I$19</definedName>
    <definedName name="_xlnm.Print_Area" localSheetId="58">'Tavola 3.32'!$A$1:$I$19</definedName>
    <definedName name="_xlnm.Print_Area" localSheetId="59">'Tavola 3.33'!$A$1:$I$34</definedName>
    <definedName name="_xlnm.Print_Area" localSheetId="60">'Tavola 3.34'!$A$1:$I$34</definedName>
    <definedName name="_xlnm.Print_Area" localSheetId="62">'tavola 4.1'!$A$1:$I$14</definedName>
    <definedName name="_xlnm.Print_Area" localSheetId="65">'tavola 4.4'!$A$1:$M$14</definedName>
    <definedName name="_xlnm.Print_Area" localSheetId="66">'tavola 4.5'!$A$1:$I$27</definedName>
    <definedName name="_xlnm.Print_Area" localSheetId="67">'tavola 4.6'!$A$1:$I$33</definedName>
    <definedName name="_xlnm.Print_Area" localSheetId="68">'tavola 4.7'!$A$1:$J$15</definedName>
    <definedName name="_xlnm.Print_Area" localSheetId="69">'tavola 4.8'!$A$1:$I$16</definedName>
    <definedName name="DRG">#REF!</definedName>
    <definedName name="REPARTI">#REF!</definedName>
    <definedName name="STRUTTURE">#REF!</definedName>
  </definedNames>
  <calcPr calcId="145621"/>
</workbook>
</file>

<file path=xl/calcChain.xml><?xml version="1.0" encoding="utf-8"?>
<calcChain xmlns="http://schemas.openxmlformats.org/spreadsheetml/2006/main">
  <c r="B20" i="19" l="1"/>
  <c r="K15" i="38"/>
  <c r="J15" i="38"/>
  <c r="I15" i="38"/>
  <c r="G15" i="38"/>
  <c r="F15" i="38"/>
  <c r="C15" i="38"/>
  <c r="B15" i="38"/>
  <c r="L14" i="38"/>
  <c r="H14" i="38"/>
  <c r="D14" i="38"/>
  <c r="L13" i="38"/>
  <c r="H13" i="38"/>
  <c r="D13" i="38"/>
  <c r="L12" i="38"/>
  <c r="H12" i="38"/>
  <c r="D12" i="38"/>
  <c r="L11" i="38"/>
  <c r="H11" i="38"/>
  <c r="D11" i="38"/>
  <c r="L10" i="38"/>
  <c r="H10" i="38"/>
  <c r="D10" i="38"/>
  <c r="L9" i="38"/>
  <c r="H9" i="38"/>
  <c r="D9" i="38"/>
  <c r="L8" i="38"/>
  <c r="H8" i="38"/>
  <c r="D8" i="38"/>
  <c r="L7" i="38"/>
  <c r="H7" i="38"/>
  <c r="D7" i="38"/>
  <c r="L6" i="38"/>
  <c r="L15" i="38" s="1"/>
  <c r="H6" i="38"/>
  <c r="D6" i="38"/>
  <c r="D15" i="38" s="1"/>
  <c r="K15" i="37"/>
  <c r="J15" i="37"/>
  <c r="G15" i="37"/>
  <c r="F15" i="37"/>
  <c r="C15" i="37"/>
  <c r="B15" i="37"/>
  <c r="D15" i="37" s="1"/>
  <c r="L14" i="37"/>
  <c r="H14" i="37"/>
  <c r="D14" i="37"/>
  <c r="L13" i="37"/>
  <c r="H13" i="37"/>
  <c r="D13" i="37"/>
  <c r="L12" i="37"/>
  <c r="H12" i="37"/>
  <c r="D12" i="37"/>
  <c r="L11" i="37"/>
  <c r="H11" i="37"/>
  <c r="D11" i="37"/>
  <c r="L10" i="37"/>
  <c r="H10" i="37"/>
  <c r="D10" i="37"/>
  <c r="L9" i="37"/>
  <c r="H9" i="37"/>
  <c r="D9" i="37"/>
  <c r="L8" i="37"/>
  <c r="H8" i="37"/>
  <c r="D8" i="37"/>
  <c r="L7" i="37"/>
  <c r="H7" i="37"/>
  <c r="D7" i="37"/>
  <c r="L6" i="37"/>
  <c r="H6" i="37"/>
  <c r="D6" i="37"/>
  <c r="G16" i="36"/>
  <c r="F16" i="36"/>
  <c r="E16" i="36"/>
  <c r="D16" i="36"/>
  <c r="C16" i="36"/>
  <c r="B16" i="36"/>
  <c r="H15" i="36"/>
  <c r="H27" i="36" s="1"/>
  <c r="H14" i="36"/>
  <c r="H26" i="36" s="1"/>
  <c r="H13" i="36"/>
  <c r="H12" i="36"/>
  <c r="H24" i="36" s="1"/>
  <c r="H11" i="36"/>
  <c r="H23" i="36" s="1"/>
  <c r="H10" i="36"/>
  <c r="H22" i="36" s="1"/>
  <c r="H9" i="36"/>
  <c r="H21" i="36" s="1"/>
  <c r="H8" i="36"/>
  <c r="H20" i="36" s="1"/>
  <c r="H7" i="36"/>
  <c r="H19" i="36" s="1"/>
  <c r="G16" i="35"/>
  <c r="F16" i="35"/>
  <c r="E16" i="35"/>
  <c r="D16" i="35"/>
  <c r="C16" i="35"/>
  <c r="B16" i="35"/>
  <c r="H15" i="35"/>
  <c r="H27" i="35" s="1"/>
  <c r="H14" i="35"/>
  <c r="H13" i="35"/>
  <c r="H12" i="35"/>
  <c r="H24" i="35" s="1"/>
  <c r="H11" i="35"/>
  <c r="H23" i="35" s="1"/>
  <c r="H10" i="35"/>
  <c r="H22" i="35" s="1"/>
  <c r="H9" i="35"/>
  <c r="H21" i="35" s="1"/>
  <c r="H8" i="35"/>
  <c r="H20" i="35" s="1"/>
  <c r="H7" i="35"/>
  <c r="H19" i="35" s="1"/>
  <c r="G16" i="34"/>
  <c r="F16" i="34"/>
  <c r="E16" i="34"/>
  <c r="D16" i="34"/>
  <c r="C16" i="34"/>
  <c r="B16" i="34"/>
  <c r="H15" i="34"/>
  <c r="H27" i="34" s="1"/>
  <c r="H14" i="34"/>
  <c r="H13" i="34"/>
  <c r="H12" i="34"/>
  <c r="H24" i="34" s="1"/>
  <c r="H11" i="34"/>
  <c r="H23" i="34" s="1"/>
  <c r="H10" i="34"/>
  <c r="H22" i="34" s="1"/>
  <c r="H9" i="34"/>
  <c r="H21" i="34" s="1"/>
  <c r="H8" i="34"/>
  <c r="H20" i="34" s="1"/>
  <c r="H7" i="34"/>
  <c r="H19" i="34" s="1"/>
  <c r="K15" i="33"/>
  <c r="J15" i="33"/>
  <c r="G15" i="33"/>
  <c r="F15" i="33"/>
  <c r="C15" i="33"/>
  <c r="B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H15" i="33" s="1"/>
  <c r="D6" i="33"/>
  <c r="N15" i="32"/>
  <c r="M15" i="32"/>
  <c r="L15" i="32"/>
  <c r="I15" i="32"/>
  <c r="H15" i="32"/>
  <c r="G15" i="32"/>
  <c r="D15" i="32"/>
  <c r="C15" i="32"/>
  <c r="B15" i="32"/>
  <c r="O14" i="32"/>
  <c r="J14" i="32"/>
  <c r="E14" i="32"/>
  <c r="O13" i="32"/>
  <c r="J13" i="32"/>
  <c r="E13" i="32"/>
  <c r="O12" i="32"/>
  <c r="J12" i="32"/>
  <c r="E12" i="32"/>
  <c r="O11" i="32"/>
  <c r="J11" i="32"/>
  <c r="E11" i="32"/>
  <c r="O10" i="32"/>
  <c r="J10" i="32"/>
  <c r="E10" i="32"/>
  <c r="O9" i="32"/>
  <c r="J9" i="32"/>
  <c r="E9" i="32"/>
  <c r="O8" i="32"/>
  <c r="J8" i="32"/>
  <c r="E8" i="32"/>
  <c r="O7" i="32"/>
  <c r="J7" i="32"/>
  <c r="E7" i="32"/>
  <c r="O6" i="32"/>
  <c r="J6" i="32"/>
  <c r="J15" i="32" s="1"/>
  <c r="E6" i="32"/>
  <c r="H15" i="37" l="1"/>
  <c r="E15" i="32"/>
  <c r="O15" i="32"/>
  <c r="D15" i="33"/>
  <c r="L15" i="33"/>
  <c r="L15" i="37"/>
  <c r="H15" i="38"/>
  <c r="H16" i="34"/>
  <c r="H28" i="34" s="1"/>
  <c r="B19" i="34"/>
  <c r="C19" i="34"/>
  <c r="D19" i="34"/>
  <c r="E19" i="34"/>
  <c r="F19" i="34"/>
  <c r="G19" i="34"/>
  <c r="B20" i="34"/>
  <c r="C20" i="34"/>
  <c r="D20" i="34"/>
  <c r="E20" i="34"/>
  <c r="F20" i="34"/>
  <c r="G20" i="34"/>
  <c r="B21" i="34"/>
  <c r="C21" i="34"/>
  <c r="D21" i="34"/>
  <c r="E21" i="34"/>
  <c r="F21" i="34"/>
  <c r="G21" i="34"/>
  <c r="B22" i="34"/>
  <c r="C22" i="34"/>
  <c r="D22" i="34"/>
  <c r="E22" i="34"/>
  <c r="F22" i="34"/>
  <c r="G22" i="34"/>
  <c r="B23" i="34"/>
  <c r="C23" i="34"/>
  <c r="D23" i="34"/>
  <c r="E23" i="34"/>
  <c r="F23" i="34"/>
  <c r="G23" i="34"/>
  <c r="B24" i="34"/>
  <c r="C24" i="34"/>
  <c r="D24" i="34"/>
  <c r="E24" i="34"/>
  <c r="F24" i="34"/>
  <c r="G24" i="34"/>
  <c r="B27" i="34"/>
  <c r="C27" i="34"/>
  <c r="D27" i="34"/>
  <c r="E27" i="34"/>
  <c r="F27" i="34"/>
  <c r="G27" i="34"/>
  <c r="H16" i="35"/>
  <c r="H28" i="35" s="1"/>
  <c r="B19" i="35"/>
  <c r="C19" i="35"/>
  <c r="D19" i="35"/>
  <c r="E19" i="35"/>
  <c r="F19" i="35"/>
  <c r="G19" i="35"/>
  <c r="B20" i="35"/>
  <c r="C20" i="35"/>
  <c r="D20" i="35"/>
  <c r="E20" i="35"/>
  <c r="F20" i="35"/>
  <c r="G20" i="35"/>
  <c r="B21" i="35"/>
  <c r="C21" i="35"/>
  <c r="D21" i="35"/>
  <c r="E21" i="35"/>
  <c r="F21" i="35"/>
  <c r="G21" i="35"/>
  <c r="B22" i="35"/>
  <c r="C22" i="35"/>
  <c r="D22" i="35"/>
  <c r="E22" i="35"/>
  <c r="F22" i="35"/>
  <c r="G22" i="35"/>
  <c r="B23" i="35"/>
  <c r="C23" i="35"/>
  <c r="D23" i="35"/>
  <c r="E23" i="35"/>
  <c r="F23" i="35"/>
  <c r="G23" i="35"/>
  <c r="B24" i="35"/>
  <c r="C24" i="35"/>
  <c r="D24" i="35"/>
  <c r="E24" i="35"/>
  <c r="F24" i="35"/>
  <c r="G24" i="35"/>
  <c r="B27" i="35"/>
  <c r="C27" i="35"/>
  <c r="D27" i="35"/>
  <c r="E27" i="35"/>
  <c r="F27" i="35"/>
  <c r="G27" i="35"/>
  <c r="H16" i="36"/>
  <c r="H28" i="36" s="1"/>
  <c r="B19" i="36"/>
  <c r="C19" i="36"/>
  <c r="D19" i="36"/>
  <c r="E19" i="36"/>
  <c r="F19" i="36"/>
  <c r="G19" i="36"/>
  <c r="B20" i="36"/>
  <c r="C20" i="36"/>
  <c r="D20" i="36"/>
  <c r="E20" i="36"/>
  <c r="F20" i="36"/>
  <c r="G20" i="36"/>
  <c r="B21" i="36"/>
  <c r="C21" i="36"/>
  <c r="D21" i="36"/>
  <c r="E21" i="36"/>
  <c r="F21" i="36"/>
  <c r="G21" i="36"/>
  <c r="B22" i="36"/>
  <c r="C22" i="36"/>
  <c r="D22" i="36"/>
  <c r="E22" i="36"/>
  <c r="F22" i="36"/>
  <c r="G22" i="36"/>
  <c r="B23" i="36"/>
  <c r="C23" i="36"/>
  <c r="D23" i="36"/>
  <c r="E23" i="36"/>
  <c r="F23" i="36"/>
  <c r="G23" i="36"/>
  <c r="B24" i="36"/>
  <c r="C24" i="36"/>
  <c r="D24" i="36"/>
  <c r="E24" i="36"/>
  <c r="F24" i="36"/>
  <c r="G24" i="36"/>
  <c r="B26" i="36"/>
  <c r="C26" i="36"/>
  <c r="D26" i="36"/>
  <c r="E26" i="36"/>
  <c r="F26" i="36"/>
  <c r="G26" i="36"/>
  <c r="B27" i="36"/>
  <c r="C27" i="36"/>
  <c r="D27" i="36"/>
  <c r="E27" i="36"/>
  <c r="F27" i="36"/>
  <c r="G27" i="36"/>
  <c r="G28" i="36" l="1"/>
  <c r="F28" i="36"/>
  <c r="E28" i="36"/>
  <c r="D28" i="36"/>
  <c r="C28" i="36"/>
  <c r="B28" i="36"/>
  <c r="G28" i="35"/>
  <c r="F28" i="35"/>
  <c r="E28" i="35"/>
  <c r="D28" i="35"/>
  <c r="C28" i="35"/>
  <c r="B28" i="35"/>
  <c r="G28" i="34"/>
  <c r="F28" i="34"/>
  <c r="E28" i="34"/>
  <c r="D28" i="34"/>
  <c r="C28" i="34"/>
  <c r="B28" i="34"/>
  <c r="J19" i="28" l="1"/>
  <c r="E19" i="29" l="1"/>
  <c r="C20" i="29"/>
  <c r="D20" i="29"/>
  <c r="B20" i="29"/>
  <c r="C20" i="30"/>
  <c r="B20" i="30"/>
  <c r="E19" i="22"/>
  <c r="C20" i="22"/>
  <c r="D20" i="22"/>
  <c r="B20" i="22"/>
  <c r="M20" i="18"/>
  <c r="N20" i="18" s="1"/>
  <c r="N19" i="18"/>
  <c r="N10" i="18"/>
  <c r="N9" i="18"/>
  <c r="B40" i="15"/>
  <c r="J9" i="28"/>
  <c r="J7" i="28"/>
  <c r="J6" i="28"/>
  <c r="G20" i="28"/>
  <c r="H20" i="28"/>
  <c r="F20" i="28"/>
  <c r="D20" i="28"/>
  <c r="E21" i="26"/>
  <c r="D21" i="26"/>
  <c r="D22" i="26" s="1"/>
  <c r="B21" i="26"/>
  <c r="B22" i="26" s="1"/>
  <c r="D18" i="23"/>
  <c r="C19" i="23"/>
  <c r="B19" i="23"/>
  <c r="F18" i="21"/>
  <c r="C19" i="21"/>
  <c r="D19" i="21"/>
  <c r="E19" i="21"/>
  <c r="B19" i="21"/>
  <c r="G18" i="20"/>
  <c r="C19" i="20"/>
  <c r="D19" i="20"/>
  <c r="E19" i="20"/>
  <c r="F19" i="20"/>
  <c r="B19" i="20"/>
  <c r="J20" i="18" l="1"/>
  <c r="K20" i="18" s="1"/>
  <c r="K17" i="18"/>
  <c r="K13" i="18"/>
  <c r="K14" i="18"/>
  <c r="K15" i="18"/>
  <c r="K12" i="18"/>
  <c r="K7" i="18"/>
  <c r="K8" i="18"/>
  <c r="K6" i="18"/>
  <c r="K19" i="18"/>
  <c r="K10" i="18"/>
  <c r="K9" i="18"/>
  <c r="H19" i="18"/>
  <c r="H10" i="18"/>
  <c r="H9" i="18"/>
  <c r="G20" i="18"/>
  <c r="H20" i="18" s="1"/>
  <c r="H7" i="18"/>
  <c r="H8" i="18"/>
  <c r="H12" i="18"/>
  <c r="H13" i="18"/>
  <c r="H14" i="18"/>
  <c r="H15" i="18"/>
  <c r="H17" i="18"/>
  <c r="H6" i="18"/>
  <c r="E19" i="18"/>
  <c r="B20" i="18"/>
  <c r="E20" i="18" s="1"/>
  <c r="E7" i="18"/>
  <c r="N7" i="18" s="1"/>
  <c r="E8" i="18"/>
  <c r="N8" i="18" s="1"/>
  <c r="E9" i="18"/>
  <c r="E10" i="18"/>
  <c r="E12" i="18"/>
  <c r="N12" i="18" s="1"/>
  <c r="E13" i="18"/>
  <c r="N13" i="18" s="1"/>
  <c r="E14" i="18"/>
  <c r="N14" i="18" s="1"/>
  <c r="E15" i="18"/>
  <c r="N15" i="18" s="1"/>
  <c r="E17" i="18"/>
  <c r="N17" i="18" s="1"/>
  <c r="E6" i="18"/>
  <c r="N6" i="18" s="1"/>
  <c r="E13" i="11"/>
  <c r="E18" i="11"/>
  <c r="C19" i="11"/>
  <c r="D19" i="11"/>
  <c r="B19" i="11"/>
  <c r="D20" i="7"/>
  <c r="E20" i="7"/>
  <c r="G20" i="7"/>
  <c r="H20" i="7"/>
  <c r="J20" i="7"/>
  <c r="K20" i="7"/>
  <c r="B20" i="7"/>
  <c r="M19" i="7"/>
  <c r="C19" i="6"/>
  <c r="D19" i="6"/>
  <c r="E19" i="6"/>
  <c r="B19" i="6"/>
  <c r="F18" i="6"/>
  <c r="C19" i="5"/>
  <c r="B19" i="5"/>
  <c r="D18" i="5"/>
  <c r="F19" i="6" l="1"/>
  <c r="B16" i="16"/>
  <c r="J8" i="28" l="1"/>
  <c r="J10" i="28"/>
  <c r="J12" i="28"/>
  <c r="J13" i="28"/>
  <c r="J14" i="28"/>
  <c r="J15" i="28"/>
  <c r="J17" i="28"/>
  <c r="J20" i="28" l="1"/>
  <c r="J21" i="28" s="1"/>
  <c r="E17" i="29"/>
  <c r="E15" i="29"/>
  <c r="E14" i="29"/>
  <c r="E13" i="29"/>
  <c r="E12" i="29"/>
  <c r="E10" i="29"/>
  <c r="E9" i="29"/>
  <c r="E8" i="29"/>
  <c r="E7" i="29"/>
  <c r="E6" i="29"/>
  <c r="B20" i="28"/>
  <c r="D16" i="23"/>
  <c r="D14" i="23"/>
  <c r="D13" i="23"/>
  <c r="D12" i="23"/>
  <c r="D11" i="23"/>
  <c r="D9" i="23"/>
  <c r="D8" i="23"/>
  <c r="D7" i="23"/>
  <c r="D6" i="23"/>
  <c r="D5" i="23"/>
  <c r="E17" i="22"/>
  <c r="E15" i="22"/>
  <c r="E14" i="22"/>
  <c r="E13" i="22"/>
  <c r="E12" i="22"/>
  <c r="E10" i="22"/>
  <c r="E9" i="22"/>
  <c r="E8" i="22"/>
  <c r="E7" i="22"/>
  <c r="E6" i="22"/>
  <c r="E20" i="22" s="1"/>
  <c r="F16" i="21"/>
  <c r="F14" i="21"/>
  <c r="F13" i="21"/>
  <c r="F12" i="21"/>
  <c r="F11" i="21"/>
  <c r="F9" i="21"/>
  <c r="F8" i="21"/>
  <c r="F7" i="21"/>
  <c r="F6" i="21"/>
  <c r="F5" i="21"/>
  <c r="G16" i="20"/>
  <c r="G12" i="20"/>
  <c r="G13" i="20"/>
  <c r="G14" i="20"/>
  <c r="G11" i="20"/>
  <c r="G6" i="20"/>
  <c r="G7" i="20"/>
  <c r="G8" i="20"/>
  <c r="G9" i="20"/>
  <c r="G5" i="20"/>
  <c r="E20" i="29" l="1"/>
  <c r="E21" i="29" s="1"/>
  <c r="F19" i="21"/>
  <c r="G19" i="20"/>
  <c r="D19" i="23"/>
  <c r="E21" i="22"/>
  <c r="F20" i="21"/>
  <c r="B21" i="29" l="1"/>
  <c r="C21" i="29"/>
  <c r="D21" i="29"/>
  <c r="C20" i="23"/>
  <c r="D20" i="23"/>
  <c r="B20" i="23"/>
  <c r="D21" i="28"/>
  <c r="I21" i="28"/>
  <c r="B21" i="28"/>
  <c r="F21" i="28"/>
  <c r="C21" i="22"/>
  <c r="B21" i="22"/>
  <c r="D21" i="22"/>
  <c r="B20" i="21"/>
  <c r="E20" i="21"/>
  <c r="D20" i="21"/>
  <c r="C20" i="21"/>
  <c r="H20" i="19"/>
  <c r="E20" i="19"/>
  <c r="B20" i="20" l="1"/>
  <c r="E16" i="11"/>
  <c r="E14" i="11"/>
  <c r="E12" i="11"/>
  <c r="E11" i="11"/>
  <c r="E6" i="11"/>
  <c r="E7" i="11"/>
  <c r="E8" i="11"/>
  <c r="E9" i="11"/>
  <c r="E5" i="11"/>
  <c r="D6" i="5"/>
  <c r="D7" i="5"/>
  <c r="D8" i="5"/>
  <c r="D9" i="5"/>
  <c r="E19" i="11" l="1"/>
  <c r="G20" i="20"/>
  <c r="F20" i="20"/>
  <c r="C20" i="20"/>
  <c r="D20" i="20"/>
  <c r="E20" i="20"/>
  <c r="F16" i="6"/>
  <c r="F14" i="6"/>
  <c r="F13" i="6"/>
  <c r="F12" i="6"/>
  <c r="F11" i="6"/>
  <c r="F9" i="6"/>
  <c r="F8" i="6"/>
  <c r="F7" i="6"/>
  <c r="F6" i="6"/>
  <c r="F5" i="6"/>
  <c r="D16" i="5"/>
  <c r="D14" i="5"/>
  <c r="D13" i="5"/>
  <c r="D12" i="5"/>
  <c r="D11" i="5"/>
  <c r="D5" i="5"/>
  <c r="D19" i="5" l="1"/>
  <c r="D20" i="5" l="1"/>
  <c r="B20" i="5"/>
  <c r="C20" i="6"/>
  <c r="D20" i="6"/>
  <c r="F20" i="6"/>
  <c r="E20" i="6"/>
  <c r="B20" i="6"/>
  <c r="C20" i="5"/>
  <c r="M7" i="7"/>
  <c r="M8" i="7"/>
  <c r="M9" i="7"/>
  <c r="M10" i="7"/>
  <c r="M12" i="7"/>
  <c r="M13" i="7"/>
  <c r="M14" i="7"/>
  <c r="M15" i="7"/>
  <c r="M17" i="7"/>
  <c r="M6" i="7"/>
  <c r="M20" i="7" l="1"/>
  <c r="D21" i="7" s="1"/>
  <c r="B21" i="7"/>
  <c r="J21" i="7" l="1"/>
  <c r="H21" i="7"/>
  <c r="E21" i="7"/>
  <c r="M21" i="7"/>
  <c r="G21" i="7"/>
  <c r="K21" i="7"/>
  <c r="B20" i="11"/>
  <c r="E20" i="11"/>
  <c r="D20" i="11" l="1"/>
  <c r="C20" i="11"/>
</calcChain>
</file>

<file path=xl/sharedStrings.xml><?xml version="1.0" encoding="utf-8"?>
<sst xmlns="http://schemas.openxmlformats.org/spreadsheetml/2006/main" count="1662" uniqueCount="548">
  <si>
    <t>Totale</t>
  </si>
  <si>
    <t>v.a.</t>
  </si>
  <si>
    <t>Comune</t>
  </si>
  <si>
    <t>Azienda pubblica di servizi alla persona</t>
  </si>
  <si>
    <t>Associazione di volontariato</t>
  </si>
  <si>
    <t>Associazione di promozione sociale</t>
  </si>
  <si>
    <t>Ente religioso</t>
  </si>
  <si>
    <t>Fondazione</t>
  </si>
  <si>
    <t>Cooperativa sociale</t>
  </si>
  <si>
    <t>Consorzio di cooperative sociali</t>
  </si>
  <si>
    <t>Definitiva</t>
  </si>
  <si>
    <t>Provvisoria (con termine di adeguamento)</t>
  </si>
  <si>
    <t>Centro abitato</t>
  </si>
  <si>
    <t>Periferia di centro abitato</t>
  </si>
  <si>
    <t>Frazione di centro abitato</t>
  </si>
  <si>
    <t>Zona rurale</t>
  </si>
  <si>
    <t>Nello stesso complesso</t>
  </si>
  <si>
    <t>In un complesso differente</t>
  </si>
  <si>
    <t>1. LE CARATTERISTICHE DELLE STRUTTURE RESIDENZIALI PER MINORI IN TOSCANA</t>
  </si>
  <si>
    <t>di cui alla risoluzione del Consiglio Regionale del 20/03/1990</t>
  </si>
  <si>
    <t>di cui alla Legge Regionale n. 41/2005 del 24/02/2005</t>
  </si>
  <si>
    <t>di cui alla delibera della Giunta Regionale n.355 del 04/05/2009</t>
  </si>
  <si>
    <t xml:space="preserve">   Centro di pronto accoglimento</t>
  </si>
  <si>
    <t xml:space="preserve">   Casa della gestante e della madre con figlio</t>
  </si>
  <si>
    <t xml:space="preserve">   Casa di accoglienza per l'infanzia</t>
  </si>
  <si>
    <t xml:space="preserve">   Centro di pronta accoglienza per minori</t>
  </si>
  <si>
    <t xml:space="preserve">   Casa di accoglienza e gruppo appartamento</t>
  </si>
  <si>
    <t xml:space="preserve">   Casa famiglia multiutenza complementare</t>
  </si>
  <si>
    <t>Tipologia di struttura</t>
  </si>
  <si>
    <t>Totale posti</t>
  </si>
  <si>
    <t>Maschi/Femmine</t>
  </si>
  <si>
    <t xml:space="preserve">   Comunità a dimensione familiare</t>
  </si>
  <si>
    <t xml:space="preserve">   Comunità educativa</t>
  </si>
  <si>
    <t xml:space="preserve">   Comunità familiare</t>
  </si>
  <si>
    <t>Solo femmine</t>
  </si>
  <si>
    <t>Solo maschi</t>
  </si>
  <si>
    <t>Si, ad altra struttura di accoglienza residenziale</t>
  </si>
  <si>
    <t>Si, ad altra struttura di accoglienza semiresidenziale</t>
  </si>
  <si>
    <t>Nessuna struttura</t>
  </si>
  <si>
    <t>Si, ad entrambi i tipi di struttura</t>
  </si>
  <si>
    <t>Tavola 1.1 - La natura giuridica dei soggetti titolari</t>
  </si>
  <si>
    <t>Natura giuridica</t>
  </si>
  <si>
    <t>I DATI DELLE STRUTTURE RESIDENZIALI PER MINORI IN TOSCANA</t>
  </si>
  <si>
    <t>TAVOLE STATISTICHE</t>
  </si>
  <si>
    <r>
      <t>Totale</t>
    </r>
    <r>
      <rPr>
        <b/>
        <vertAlign val="superscript"/>
        <sz val="9"/>
        <color theme="1"/>
        <rFont val="Arial"/>
        <family val="2"/>
      </rPr>
      <t>(a)</t>
    </r>
  </si>
  <si>
    <t>Capacità massima</t>
  </si>
  <si>
    <t>totale posti</t>
  </si>
  <si>
    <t xml:space="preserve">posti medi </t>
  </si>
  <si>
    <t>Lunigiana</t>
  </si>
  <si>
    <t>Apuane</t>
  </si>
  <si>
    <t>Piana di Lucca</t>
  </si>
  <si>
    <t>Val di Nievole</t>
  </si>
  <si>
    <t>Pistoiese</t>
  </si>
  <si>
    <t>Pratese</t>
  </si>
  <si>
    <t>Val d'Era</t>
  </si>
  <si>
    <t>Pisana</t>
  </si>
  <si>
    <t>Bassa Val di Cecina</t>
  </si>
  <si>
    <t>Val di Cornia</t>
  </si>
  <si>
    <t>Livornese</t>
  </si>
  <si>
    <t>Val di Chiana Senese</t>
  </si>
  <si>
    <t>Senese</t>
  </si>
  <si>
    <t>Casentino</t>
  </si>
  <si>
    <t>Aretina</t>
  </si>
  <si>
    <t>Colline Metallifere</t>
  </si>
  <si>
    <t>Colline dell'Albegna</t>
  </si>
  <si>
    <t>Amiata Grossetana</t>
  </si>
  <si>
    <t>Grossetana</t>
  </si>
  <si>
    <t>Firenze</t>
  </si>
  <si>
    <t>Fiorentina Nord-Ovest</t>
  </si>
  <si>
    <t>Fiorentina Sud-Est</t>
  </si>
  <si>
    <t>Mugello</t>
  </si>
  <si>
    <t>Empolese</t>
  </si>
  <si>
    <t>Valdarno Inferiore</t>
  </si>
  <si>
    <t>Versilia</t>
  </si>
  <si>
    <t>Zona/SdS</t>
  </si>
  <si>
    <t>DERIVANTI DAI SISTEMI INFORMATIVI REGIONALI ASSO E ASMI</t>
  </si>
  <si>
    <t xml:space="preserve">Unica </t>
  </si>
  <si>
    <t>Differenziata</t>
  </si>
  <si>
    <t>Importo Medio</t>
  </si>
  <si>
    <t>Importo Massimo</t>
  </si>
  <si>
    <t>Importo Minimo</t>
  </si>
  <si>
    <t>-</t>
  </si>
  <si>
    <t>Altro soggetto privato</t>
  </si>
  <si>
    <t>Cooperativa</t>
  </si>
  <si>
    <t>(a) Per posti letto utilizzabili si intende il numero dei posti letto effettivamente utilizzabili nella struttura indipendentemente dal fatto che essi siano occupati, autorizzati o di emergenza</t>
  </si>
  <si>
    <r>
      <t>Posti letto utilizzabili</t>
    </r>
    <r>
      <rPr>
        <vertAlign val="superscript"/>
        <sz val="9"/>
        <rFont val="Arial"/>
        <family val="2"/>
      </rPr>
      <t>(a)</t>
    </r>
  </si>
  <si>
    <t>Accoglienza di emergenza</t>
  </si>
  <si>
    <t>Educativa psicologica</t>
  </si>
  <si>
    <t>Prevalente accoglienza abitativa</t>
  </si>
  <si>
    <t>Prevalente funzione tutelare</t>
  </si>
  <si>
    <t>Socio-educativa</t>
  </si>
  <si>
    <t>Assente</t>
  </si>
  <si>
    <t>Bassa</t>
  </si>
  <si>
    <t>Media</t>
  </si>
  <si>
    <t>Alta</t>
  </si>
  <si>
    <t>Sì, da altri Enti</t>
  </si>
  <si>
    <t>Sì, da SSN ASL</t>
  </si>
  <si>
    <t>Comunitario</t>
  </si>
  <si>
    <t>Familiare</t>
  </si>
  <si>
    <t>Non prevista</t>
  </si>
  <si>
    <t>Prevista</t>
  </si>
  <si>
    <t>di cui stranieri</t>
  </si>
  <si>
    <t>La struttura non prevede che si acquisita la residenza</t>
  </si>
  <si>
    <t>Volontari</t>
  </si>
  <si>
    <t>Servizio Civile</t>
  </si>
  <si>
    <t>da entre gestore</t>
  </si>
  <si>
    <t>da SSN/ASL</t>
  </si>
  <si>
    <t>da altro ente</t>
  </si>
  <si>
    <t>n. strutture</t>
  </si>
  <si>
    <t>n. figure genitoriali</t>
  </si>
  <si>
    <t>n. persone residenti</t>
  </si>
  <si>
    <t>% sul totale</t>
  </si>
  <si>
    <t xml:space="preserve">                     pubblico (finanziamenti pubblici, contributi, proventi da contratti e convenzioni)</t>
  </si>
  <si>
    <t>No, non ha ricevuto finanziamenti</t>
  </si>
  <si>
    <r>
      <t>Totale</t>
    </r>
    <r>
      <rPr>
        <b/>
        <vertAlign val="superscript"/>
        <sz val="9"/>
        <rFont val="Arial"/>
        <family val="2"/>
      </rPr>
      <t>(a)</t>
    </r>
  </si>
  <si>
    <t xml:space="preserve">                     che svolgono il ruolo di "figura genitoriale"</t>
  </si>
  <si>
    <t>No, nessuna persona ha portato la residenza</t>
  </si>
  <si>
    <t>Si, hanno portato la residenza</t>
  </si>
  <si>
    <t xml:space="preserve">                     e gli operatori del servizio civile) per ente che ne sostiene l'onere economico</t>
  </si>
  <si>
    <t xml:space="preserve">                     servizio civile che svolgono attività nella struttura durante l'anno</t>
  </si>
  <si>
    <t>Valle del Serchio</t>
  </si>
  <si>
    <t>Alta val di Cecina</t>
  </si>
  <si>
    <t>Elba</t>
  </si>
  <si>
    <t>Alta val d'Elsa</t>
  </si>
  <si>
    <t>Amiata Val d'Orcia</t>
  </si>
  <si>
    <t>Val Tiberina</t>
  </si>
  <si>
    <t>Val d'Arno</t>
  </si>
  <si>
    <t>Val di Chiana Aretina</t>
  </si>
  <si>
    <t xml:space="preserve">                     la sds di appartenenza </t>
  </si>
  <si>
    <t>Posti di pronta accoglienza</t>
  </si>
  <si>
    <r>
      <t>posti medi</t>
    </r>
    <r>
      <rPr>
        <vertAlign val="superscript"/>
        <sz val="9"/>
        <rFont val="Arial"/>
        <family val="2"/>
      </rPr>
      <t>(b)</t>
    </r>
  </si>
  <si>
    <t>(b) I posti medi per la pronta accoglienza sono calcolati sul numero effettivo di strutture che prevedono questo tipo di accoglienza</t>
  </si>
  <si>
    <t>Dati al 31/12/2015</t>
  </si>
  <si>
    <t xml:space="preserve">   Appartamenti per l'autonomia          </t>
  </si>
  <si>
    <t>Altra associazione privata</t>
  </si>
  <si>
    <t>di cui alla delibera della Giunta Regionale n.400 del 2015</t>
  </si>
  <si>
    <t>Tavola 1.2 - Strutture residenziali secondo la tipologia e il tipo di autorizzazione al funzionamento</t>
  </si>
  <si>
    <t>N.B. I DATI PRESENTATI FANNO RIFERIMENTO A 67 SOGGETTI TITOLARI A CUI CORRISPONDONO 119 STRUTTURE RESIDENZIALI PER MINORI DELLE 121 PRESENTI SUL TERRITORIO ALLA DATA DEL 31 DICEMBRE 2015</t>
  </si>
  <si>
    <t>Tavola 1.3 - Strutture residenziali secondo la tipologia e la collocazione sul territorio</t>
  </si>
  <si>
    <t>Tavola 1.4 - Strutture residenziali secondo la tipologia e il collegamento con le altre strutture di accoglienza</t>
  </si>
  <si>
    <t>Tavola 1.5 - Strutture residenziali secondo la tipologia e il genere degli accolti</t>
  </si>
  <si>
    <t xml:space="preserve">Tavola 1.7 - Strutture secondo la tipologia e l'importo medio della retta giornaliera (unica e differenziata) </t>
  </si>
  <si>
    <t>(a) Per tre strutture residenziali non è disponibile il genere degli accolti</t>
  </si>
  <si>
    <t>Tavola 1.8 - Strutture residenziali secondo la tipologia e la tipologia di funzione di protezione sociale</t>
  </si>
  <si>
    <t>Tavola 1.9 - Strutture residenziali secondo la tipologia e la tipologia di assistenza sanitaria erogata</t>
  </si>
  <si>
    <t xml:space="preserve">Tavola 1.10 - Strutture residenziali secondo la tipologia e l'eventuale entrate prevenienti dal settore </t>
  </si>
  <si>
    <t>Tavola 1.11 - Strutture residenziali secondo la tipologia e il carattere della residenzialità</t>
  </si>
  <si>
    <t xml:space="preserve">Tavola 1.12 - Strutture residenziali secondo la tipologia e l'eventuale presenza di persone </t>
  </si>
  <si>
    <t>Tavola 1.13 - Strutture residenziali secondo la tipologia e il numero di persone che hanno portato la residenza al loro interno</t>
  </si>
  <si>
    <t>(a) Per due strutture residenziali non è disponibile la tipologia di funzione di protezione sociale</t>
  </si>
  <si>
    <t>(a) Per due strutture residenziali non è disponibile la tipologia di assistenza sanitaria erogata</t>
  </si>
  <si>
    <t>(a) Per due strutture residenziali non è disponibile il carattere di residenzialità</t>
  </si>
  <si>
    <t>(a) Per tredici strutture residenziali non è disponibile la varibile relativa alla possibilità di prendere la residenza nella struttura</t>
  </si>
  <si>
    <t xml:space="preserve">Tavola 1.16 - Strutture residenziali secondo la  zona sociosanitaria e </t>
  </si>
  <si>
    <t xml:space="preserve">Tavola 1.14 - Strutture residenziali secondo la tipologia e il numero di persone retribuite (esclusi i volontari </t>
  </si>
  <si>
    <t xml:space="preserve">Tavola 1.15 - Strutture residenziali secondo la tipologia e il numero di volontari e di operatori del </t>
  </si>
  <si>
    <t>Posti letto in deroga</t>
  </si>
  <si>
    <t>Tavola 1.6 - Posti letto in pronta accoglienza, capacità massima, posti letto utilizzabili e posti letto in deroga delle strutture residenziali secondo la tipologia</t>
  </si>
  <si>
    <t>(a) Per quattrordici strutture residenziali non è disponibile la modalità di finanziamento</t>
  </si>
  <si>
    <r>
      <t>Strutture</t>
    </r>
    <r>
      <rPr>
        <vertAlign val="superscript"/>
        <sz val="9"/>
        <rFont val="Arial"/>
        <family val="2"/>
      </rPr>
      <t>(c)</t>
    </r>
  </si>
  <si>
    <t>(c) Per due strutture residenziali non sono disponibili i dati sui posto letto</t>
  </si>
  <si>
    <t>(a) Il totale si riferisce alle sole strutture con tipologia di residenzialità "Familiare", per quattro di queste strutture il dato non è disponibile</t>
  </si>
  <si>
    <t>Capitolo 2. I dati di flusso dal 1/1/2015 al 31/12/2015</t>
  </si>
  <si>
    <t xml:space="preserve">    </t>
  </si>
  <si>
    <t xml:space="preserve">    DATI AL 31/12/2015</t>
  </si>
  <si>
    <t>N.B. I DATI PRESENTATI FANNO RIFERIMENTO A 118 STRUTTURE RESIDENZIALI DELLE 125 ATTIVE SUL TERRITORIO NEL CORSO DEL 2015</t>
  </si>
  <si>
    <t>Tavola 2.1 - Bambini e ragazzi di 0-17 anni presenti e movimento nelle strutture residenziali secondo la tipologia della struttura e la cittadinanza</t>
  </si>
  <si>
    <t>Tipologia struttura</t>
  </si>
  <si>
    <t>Ingressi dal 1/1 al 31/12</t>
  </si>
  <si>
    <t>Dimissioni dal 1/1 al 31/12</t>
  </si>
  <si>
    <t>Presenti al 31/12</t>
  </si>
  <si>
    <t>italiani</t>
  </si>
  <si>
    <t>stranieri</t>
  </si>
  <si>
    <t>MSNA</t>
  </si>
  <si>
    <t>totale</t>
  </si>
  <si>
    <r>
      <t>Centro di pronta accoglienza per minori</t>
    </r>
    <r>
      <rPr>
        <vertAlign val="superscript"/>
        <sz val="9"/>
        <color indexed="8"/>
        <rFont val="Arial"/>
        <family val="2"/>
      </rPr>
      <t>(a)</t>
    </r>
  </si>
  <si>
    <r>
      <t>Casa di accoglienza e gruppo appartamento</t>
    </r>
    <r>
      <rPr>
        <vertAlign val="superscript"/>
        <sz val="9"/>
        <color indexed="8"/>
        <rFont val="Arial"/>
        <family val="2"/>
      </rPr>
      <t>(b)</t>
    </r>
  </si>
  <si>
    <r>
      <t>Comunità a dimensione familiare</t>
    </r>
    <r>
      <rPr>
        <vertAlign val="superscript"/>
        <sz val="9"/>
        <color indexed="8"/>
        <rFont val="Arial"/>
        <family val="2"/>
      </rPr>
      <t>(c)</t>
    </r>
  </si>
  <si>
    <t>Casa di accoglienza per l’infanzia</t>
  </si>
  <si>
    <t>Comunità educativa</t>
  </si>
  <si>
    <t>Comunità familiare</t>
  </si>
  <si>
    <t>Gruppo appartamento per adolescenti e giovani</t>
  </si>
  <si>
    <t>Casa famiglia multiutenza complementare</t>
  </si>
  <si>
    <t>Appartamento per l'autonomia</t>
  </si>
  <si>
    <t>(a) Comprende la tipologia Centro di pronto accoglimento (di cui alla risoluzione del Consiglio Regionale del 20/03/1990) e il Centro di pronta accoglienza per minori (di cui alla Legge Regionale n. 41/2005 del 24/02/2005)</t>
  </si>
  <si>
    <t>(b) Comprende la tipologia Casa della gestante e della madre con figlio (di cui alla risoluzione del Consiglio Regionale del 20/03/1990) e la Casa di accoglienza e gruppo appartamento (di cui alla Legge Regionale n. 41/2005 del 24/02/2005)</t>
  </si>
  <si>
    <t>(c) Comprende la tipologia Comunità a dimensione familiare (di cui alla risoluzione del Consiglio Regionale del 20/03/1990 e di cui alla Legge Regionale n. 41/2005 del 24/02/2005)</t>
  </si>
  <si>
    <t>Tavola 2.2 - Bambini e ragazzi di 0-17 anni presenti e movimento nelle strutture residenziali secondo la tipologia della struttura e il genere</t>
  </si>
  <si>
    <t>maschi</t>
  </si>
  <si>
    <t>femmine</t>
  </si>
  <si>
    <t xml:space="preserve">(b) Comprende la tipologia Casa della gestante e della madre con figlio (di cui alla risoluzione del Consiglio Regionale del 20/03/1990) e la Casa di accoglienza e gruppo appartamento (di cui alla Legge Regionale n. 41/2005 </t>
  </si>
  <si>
    <t xml:space="preserve">     del 24/02/2005)</t>
  </si>
  <si>
    <t>Tavola 2.3 - Ingressi di bambini e ragazzi di 0-17 anni nel 2015 secondo la tipologia della struttura e la classe di età</t>
  </si>
  <si>
    <t>Classi di età</t>
  </si>
  <si>
    <t>&lt; di 1 anno</t>
  </si>
  <si>
    <t>1-2 anni</t>
  </si>
  <si>
    <t>3-5 anni</t>
  </si>
  <si>
    <t>6-10 anni</t>
  </si>
  <si>
    <t>11-13 anni</t>
  </si>
  <si>
    <t>14-17 anni</t>
  </si>
  <si>
    <t>valori assoluti</t>
  </si>
  <si>
    <t>valori percentuali</t>
  </si>
  <si>
    <t>n.c.</t>
  </si>
  <si>
    <t xml:space="preserve">(a) Comprende la tipologia Centro di pronto accoglimento (di cui alla risoluzione del Consiglio Regionale del 20/03/1990) e il Centro di pronta accoglienza per minori (di cui alla Legge Regionale </t>
  </si>
  <si>
    <t xml:space="preserve">      n. 41/2005 del 24/02/2005)</t>
  </si>
  <si>
    <t xml:space="preserve">(b) Comprende la tipologia Casa della gestante e della madre con figlio (di cui alla risoluzione del Consiglio Regionale del 20/03/1990) e la Casa di accoglienza e gruppo appartamento (di cui </t>
  </si>
  <si>
    <t xml:space="preserve">     alla Legge Regionale n. 41/2005 del 24/02/2005)</t>
  </si>
  <si>
    <t>n.c. = non calcolabile</t>
  </si>
  <si>
    <t>Tavola 2.4 - Dimissioni di bambini e ragazzi di 0-17 anni nel 2015 secondo la tipologia della struttura e la classe di età</t>
  </si>
  <si>
    <t>Tavola 2.5 - Bambini e ragazzi di 0-17 anni presenti secondo la tipologia della struttura e la classe di età</t>
  </si>
  <si>
    <t>Tavola 2.6 - Ragazzi di 18-21 anni presenti e movimento nelle strutture residenziali secondo la tipologia della struttura e la cittadinanza</t>
  </si>
  <si>
    <t>Tavola 2.7 - Ragazzi di 18-21 anni presenti e movimento nelle strutture residenziali secondo la tipologia della struttura e il genere</t>
  </si>
  <si>
    <t>Capitolo 3</t>
  </si>
  <si>
    <t>N.B. I DATI DELLE TAVOLE 3.1, 3.2 E 3.3 FANNO RIFERIMENTO AI BAMBINI E RAGAZZI DI 0-21 ANNI PRESENTI NELLE STRUTTURE RESIDENZIALI, I DATI DELLE TAVOLE CHE VANNO DALLA 3.4 ALLA 3.34 FANNO RIFERIMENTO AI SOLI MINORENNI</t>
  </si>
  <si>
    <t>Tavola 3.1 - Bambini e ragazzi presenti nelle strutture residenziali per genere e classe di età</t>
  </si>
  <si>
    <t>Maschi</t>
  </si>
  <si>
    <t>Femmine</t>
  </si>
  <si>
    <t>in %                                                                         sul totale</t>
  </si>
  <si>
    <t>in %                                                                   sul totale</t>
  </si>
  <si>
    <t>&lt; di un anno</t>
  </si>
  <si>
    <t>18-21 anni</t>
  </si>
  <si>
    <t>Tavola 3.2 - Bambini e ragazzi presenti nelle strutture residenziali per cittadinanza e classe di età</t>
  </si>
  <si>
    <t>Italiani</t>
  </si>
  <si>
    <t>Stranieri</t>
  </si>
  <si>
    <t xml:space="preserve">Tavola 3.3 - Bambini e ragazzi presenti nelle strutture residenziali per genere e cittadinanza </t>
  </si>
  <si>
    <t>Genere</t>
  </si>
  <si>
    <t>Tavola 3.4 - Bambini e ragazzi presenti nelle strutture residenziali per genere, cittadinanza e classe di età all'ingresso*</t>
  </si>
  <si>
    <r>
      <t xml:space="preserve">                   </t>
    </r>
    <r>
      <rPr>
        <i/>
        <sz val="10"/>
        <rFont val="Arial"/>
        <family val="2"/>
      </rPr>
      <t>(valori percentuali)</t>
    </r>
  </si>
  <si>
    <t>Classi di età all'ingresso</t>
  </si>
  <si>
    <t>Cittadinanza</t>
  </si>
  <si>
    <t xml:space="preserve"> MSNA</t>
  </si>
  <si>
    <t>*casi validi 701</t>
  </si>
  <si>
    <t>Tavola 3.5 - Bambini e ragazzi presenti nelle strutture residenziali per genere, cittadinanza e periodo di permanenza*</t>
  </si>
  <si>
    <r>
      <t xml:space="preserve">                   </t>
    </r>
    <r>
      <rPr>
        <i/>
        <sz val="10"/>
        <rFont val="Arial"/>
        <family val="2"/>
      </rPr>
      <t xml:space="preserve"> (valori percentuali)</t>
    </r>
  </si>
  <si>
    <t>Periodo di permanenza</t>
  </si>
  <si>
    <t>Meno di 3 mesi</t>
  </si>
  <si>
    <t>Da 3 a meno di 6 mesi</t>
  </si>
  <si>
    <t>Da 6 a meno di 12 mesi</t>
  </si>
  <si>
    <t>Da 12 a meno di 24 mesi</t>
  </si>
  <si>
    <t>Da 24 a meno di 48 mesi</t>
  </si>
  <si>
    <t>48 mesi e oltre</t>
  </si>
  <si>
    <t xml:space="preserve">Tavola 3.6 - Bambini e ragazzi presenti nelle struture residenziali per genere, cittadinanza e regione </t>
  </si>
  <si>
    <r>
      <t xml:space="preserve">                    di residenza al momento dell'ingresso*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>(valori percentuali)</t>
    </r>
  </si>
  <si>
    <t>Regione di residenza</t>
  </si>
  <si>
    <t>Toscana</t>
  </si>
  <si>
    <t>Fuori Toscana</t>
  </si>
  <si>
    <t>*casi validi 536</t>
  </si>
  <si>
    <t>Tavola 3.7 - Bambini e ragazzi presenti nelle strutture residenziali per genere, cittadinanza e ambito</t>
  </si>
  <si>
    <r>
      <t xml:space="preserve">                   </t>
    </r>
    <r>
      <rPr>
        <b/>
        <sz val="10"/>
        <rFont val="Arial"/>
        <family val="2"/>
      </rPr>
      <t>territoriale di provenienza*</t>
    </r>
    <r>
      <rPr>
        <i/>
        <sz val="10"/>
        <rFont val="Arial"/>
        <family val="2"/>
      </rPr>
      <t xml:space="preserve"> (valori percentuali)</t>
    </r>
  </si>
  <si>
    <t>Provenienza</t>
  </si>
  <si>
    <t>Stesso Comune</t>
  </si>
  <si>
    <t>Stessa zona socio-sanitaria/SdS</t>
  </si>
  <si>
    <t>Altra zona socio-sanitaria/SdS della regione</t>
  </si>
  <si>
    <t>Altra regione</t>
  </si>
  <si>
    <t>Senza fissa dimora</t>
  </si>
  <si>
    <t>Dall'estero</t>
  </si>
  <si>
    <t>Non conosciuto</t>
  </si>
  <si>
    <t>*casi validi 696</t>
  </si>
  <si>
    <t>Tavola 3.8 - Bambini e ragazzi presenti nelle strutture residenziali per genere, cittadinanza e tipo di disagio*</t>
  </si>
  <si>
    <t xml:space="preserve">                     (valori percentuali)</t>
  </si>
  <si>
    <t>Tipo di disagio</t>
  </si>
  <si>
    <t>Nessuna problematica specifica</t>
  </si>
  <si>
    <t>Disabilità</t>
  </si>
  <si>
    <t>Disturbi mentali dell'età evolutiva</t>
  </si>
  <si>
    <t>Tossicodipendenti/alcolisti</t>
  </si>
  <si>
    <t>Altro</t>
  </si>
  <si>
    <t>Tavola 3.9 - Bambini e ragazzi presenti nelle strutture residenziali per genere e disabilità certificata*</t>
  </si>
  <si>
    <t>Disabilità certificata</t>
  </si>
  <si>
    <t>Si</t>
  </si>
  <si>
    <t>No</t>
  </si>
  <si>
    <t>(a) il dato è calcolato sul totale dei minori con disabilità, come indicato in tavola 3.8</t>
  </si>
  <si>
    <t>*casi validi 42</t>
  </si>
  <si>
    <t>Tavola 3.10 - Bambini e ragazzi presenti nelle strutture residenziali per genere, cittadinanza e precedente allontanamento*</t>
  </si>
  <si>
    <t xml:space="preserve">                     (risposte multiple - valori percentuali)</t>
  </si>
  <si>
    <t>Precedente allontanamento</t>
  </si>
  <si>
    <t>No, nessuna</t>
  </si>
  <si>
    <t>Si, in una struttura socio-educativa</t>
  </si>
  <si>
    <t>Si, in una struttura socio-educativa CPA</t>
  </si>
  <si>
    <t>Si, in una struttura terapeutica-riabilitativa</t>
  </si>
  <si>
    <t>Si, in una struttura(specificare)</t>
  </si>
  <si>
    <t>Si, in affidamento familiare</t>
  </si>
  <si>
    <t>* casi validi 697</t>
  </si>
  <si>
    <t>Tavola 3.11 - Bambini e ragazzi presenti nelle strutture residenziali per genere, cittadinanza e precedente convivenza*</t>
  </si>
  <si>
    <t>Precedente convivenza</t>
  </si>
  <si>
    <t>In altra struttura residenziale</t>
  </si>
  <si>
    <t>Con entrambi i genitori</t>
  </si>
  <si>
    <t>Solo con la madre</t>
  </si>
  <si>
    <t>Con la madre in struttura residenziale</t>
  </si>
  <si>
    <t>Da solo</t>
  </si>
  <si>
    <t>In famiglia affidataria(in affidamento eterofamiliare)</t>
  </si>
  <si>
    <t>In ospedale</t>
  </si>
  <si>
    <t>In stato di abbandono</t>
  </si>
  <si>
    <t>Con altri parenti</t>
  </si>
  <si>
    <t>Solo con il padre</t>
  </si>
  <si>
    <t>Con un genitore in famiglia ricostituita</t>
  </si>
  <si>
    <t>Con i nonni</t>
  </si>
  <si>
    <t>In famiglia affidataria(in affidamento intrafamiliare)</t>
  </si>
  <si>
    <t>In istituto penale minorile/istituto penale</t>
  </si>
  <si>
    <t>In famiglia adottiva</t>
  </si>
  <si>
    <t>* casi validi 695</t>
  </si>
  <si>
    <t xml:space="preserve">Tavola 3.12 - Bambini e ragazzi presenti nelle strutture residenziali per genere, cittadinanza e il soggetto che ha richiesto l'inserimento* </t>
  </si>
  <si>
    <r>
      <t xml:space="preserve">                  </t>
    </r>
    <r>
      <rPr>
        <i/>
        <sz val="10"/>
        <rFont val="Arial"/>
        <family val="2"/>
      </rPr>
      <t>(risposte multiple - valori percentuali)</t>
    </r>
  </si>
  <si>
    <t>Soggetto richiedente</t>
  </si>
  <si>
    <t>Autorita' giudiziaria</t>
  </si>
  <si>
    <t>Forze dell' ordine</t>
  </si>
  <si>
    <t>Servizi sociali territoriali per applicazione art. 403 c.c.</t>
  </si>
  <si>
    <t>Servizi sociali territoriali per affidamento consensuale</t>
  </si>
  <si>
    <t>Servizi sociali territoriali su provvedimento Autorita' giudiziaria</t>
  </si>
  <si>
    <t>Servizio Sociale</t>
  </si>
  <si>
    <t>Servizio Famiglia e Accoglienza</t>
  </si>
  <si>
    <t>* casi validi 701</t>
  </si>
  <si>
    <t xml:space="preserve">Tavola 3.13 - Bambini e ragazzi presenti nelle strutture residenziali per genere, cittadinanza e le persone conviventi </t>
  </si>
  <si>
    <r>
      <t xml:space="preserve">                   </t>
    </r>
    <r>
      <rPr>
        <b/>
        <sz val="10"/>
        <rFont val="Arial"/>
        <family val="2"/>
      </rPr>
      <t>nella struttura*</t>
    </r>
    <r>
      <rPr>
        <i/>
        <sz val="10"/>
        <rFont val="Arial"/>
        <family val="2"/>
      </rPr>
      <t xml:space="preserve"> (valori percentuali)</t>
    </r>
  </si>
  <si>
    <t>Conviventi</t>
  </si>
  <si>
    <t>Nessun familiare</t>
  </si>
  <si>
    <t>Fratelli o sorelle</t>
  </si>
  <si>
    <t>La madre</t>
  </si>
  <si>
    <t>La madre e i fratelli</t>
  </si>
  <si>
    <t>Figli/e</t>
  </si>
  <si>
    <t>* casi validi 692</t>
  </si>
  <si>
    <t xml:space="preserve">Tavola 3.14 - Bambini e ragazzi presenti nelle strutture residenziali per genere, cittadinanza </t>
  </si>
  <si>
    <r>
      <t xml:space="preserve">                  </t>
    </r>
    <r>
      <rPr>
        <b/>
        <sz val="10"/>
        <rFont val="Arial"/>
        <family val="2"/>
      </rPr>
      <t xml:space="preserve"> e progetto educativo attivo*</t>
    </r>
    <r>
      <rPr>
        <i/>
        <sz val="10"/>
        <rFont val="Arial"/>
        <family val="2"/>
      </rPr>
      <t xml:space="preserve"> (valori percentuali)</t>
    </r>
  </si>
  <si>
    <t>Progetto educativo attivo</t>
  </si>
  <si>
    <t xml:space="preserve">Si </t>
  </si>
  <si>
    <t xml:space="preserve">Tavola 3.15 - Bambini e ragazzi presenti nelle strutture residenziali per i quali è attivo il PEI secondo il genere, </t>
  </si>
  <si>
    <r>
      <t xml:space="preserve">                     la cittadinanza e i soggetti con cui viene condiviso* </t>
    </r>
    <r>
      <rPr>
        <i/>
        <sz val="10"/>
        <rFont val="Arial"/>
        <family val="2"/>
      </rPr>
      <t>(risposte multiple - valori percentuali)</t>
    </r>
    <r>
      <rPr>
        <b/>
        <vertAlign val="superscript"/>
        <sz val="10"/>
        <rFont val="Arial"/>
        <family val="2"/>
      </rPr>
      <t>(a)</t>
    </r>
  </si>
  <si>
    <t>Soggetti</t>
  </si>
  <si>
    <t>Servizi sociali territoriali</t>
  </si>
  <si>
    <t>Struttura</t>
  </si>
  <si>
    <t>Familiari</t>
  </si>
  <si>
    <t>Unita' funzionale salute mentale infanzia e adolescenza</t>
  </si>
  <si>
    <t>Scuola</t>
  </si>
  <si>
    <t>Tribunale per minori</t>
  </si>
  <si>
    <t>Neuropsichiatria infantile</t>
  </si>
  <si>
    <t>Asl</t>
  </si>
  <si>
    <t>(a) il dato è calcolato sul totale dei minori per i quali è attivo il PEI, come indicato in tavola 3.14</t>
  </si>
  <si>
    <t>* casi validi 640</t>
  </si>
  <si>
    <t>Tavola 3.16 - Bambini e ragazzi presenti nelle strutture residenziali per genere, cittadinanza e</t>
  </si>
  <si>
    <r>
      <t xml:space="preserve">                     l'eventuale verifica del PEI* </t>
    </r>
    <r>
      <rPr>
        <i/>
        <sz val="10"/>
        <rFont val="Arial"/>
        <family val="2"/>
      </rPr>
      <t>(valori percentuali)</t>
    </r>
  </si>
  <si>
    <t>Verifica</t>
  </si>
  <si>
    <t>Tavola 3.17 - Bambini e ragazzi presenti nelle strutture residenziali per genere, cittadinanza e</t>
  </si>
  <si>
    <r>
      <t xml:space="preserve">                     la frequenza della verifica del PEI* </t>
    </r>
    <r>
      <rPr>
        <i/>
        <sz val="10"/>
        <rFont val="Arial"/>
        <family val="2"/>
      </rPr>
      <t>(valori percentuali)</t>
    </r>
  </si>
  <si>
    <t xml:space="preserve">Frequenza </t>
  </si>
  <si>
    <t>Mensile</t>
  </si>
  <si>
    <t>Trimestrale</t>
  </si>
  <si>
    <t>Quadrimestrale</t>
  </si>
  <si>
    <t>Semestrale</t>
  </si>
  <si>
    <t>Annuale</t>
  </si>
  <si>
    <t>(a) il dato è calcolato sul totale dei minori per i quali è attivo il PEI ed è stato verificato, come indicato nelle tavole 3.14 e 3.16</t>
  </si>
  <si>
    <t>* casi validi 607</t>
  </si>
  <si>
    <t>Tavola 3.18 - Bambini e ragazzi presenti nelle strutture residenziali per genere, cittadinanza e</t>
  </si>
  <si>
    <r>
      <t xml:space="preserve">                     l'eventuale regolamentazione dei rapporti* </t>
    </r>
    <r>
      <rPr>
        <i/>
        <sz val="10"/>
        <rFont val="Arial"/>
        <family val="2"/>
      </rPr>
      <t>(valori percentuali)</t>
    </r>
  </si>
  <si>
    <t>Regolamentazione                                     rapporti</t>
  </si>
  <si>
    <t xml:space="preserve">Tavola 3.19 - Bambini e ragazzi presenti nelle strutture residenziali per genere, cittadinanza e </t>
  </si>
  <si>
    <r>
      <t xml:space="preserve">                     la frequenza dei rientri a casa* </t>
    </r>
    <r>
      <rPr>
        <i/>
        <sz val="10"/>
        <rFont val="Arial"/>
        <family val="2"/>
      </rPr>
      <t>(valori percentuali)</t>
    </r>
  </si>
  <si>
    <t>Frequenza rientri a casa</t>
  </si>
  <si>
    <t>Una o più volte la settimana</t>
  </si>
  <si>
    <t>Almeno ogni 15 giorni</t>
  </si>
  <si>
    <t>Almeno ogni mese</t>
  </si>
  <si>
    <t>Almeno ogni trimestre</t>
  </si>
  <si>
    <t>Almeno ogni semestre</t>
  </si>
  <si>
    <t>Raramente</t>
  </si>
  <si>
    <t>Mai</t>
  </si>
  <si>
    <t>* casi validi 691</t>
  </si>
  <si>
    <t xml:space="preserve">Tavola 3.20 - Bambini e ragazzi presenti nelle strutture residenziali per genere, cittadinanza e </t>
  </si>
  <si>
    <r>
      <t xml:space="preserve">                     la frequenza delle telefonate* </t>
    </r>
    <r>
      <rPr>
        <i/>
        <sz val="10"/>
        <rFont val="Arial"/>
        <family val="2"/>
      </rPr>
      <t>(valori percentuali)</t>
    </r>
  </si>
  <si>
    <t>Frequenza telefonate</t>
  </si>
  <si>
    <t>Tavola 3.21 - Bambini e ragazzi presenti nelle strutture residenziali per genere, cittadinanza e</t>
  </si>
  <si>
    <r>
      <t xml:space="preserve">                     la frequenza delle visite* </t>
    </r>
    <r>
      <rPr>
        <i/>
        <sz val="10"/>
        <rFont val="Arial"/>
        <family val="2"/>
      </rPr>
      <t>(valori percentuali)</t>
    </r>
  </si>
  <si>
    <t>Frequenza visite</t>
  </si>
  <si>
    <t xml:space="preserve">Tavola 3.22 - Bambini e ragazzi presenti nelle strutture residenziali per genere, cittadinanza e l'eventuale realizzazione di </t>
  </si>
  <si>
    <r>
      <t xml:space="preserve">                      </t>
    </r>
    <r>
      <rPr>
        <b/>
        <sz val="10"/>
        <rFont val="Arial"/>
        <family val="2"/>
      </rPr>
      <t xml:space="preserve">incontri protetti* </t>
    </r>
    <r>
      <rPr>
        <i/>
        <sz val="10"/>
        <rFont val="Arial"/>
        <family val="2"/>
      </rPr>
      <t>(valori percentuali)</t>
    </r>
  </si>
  <si>
    <t>Incontri protetti</t>
  </si>
  <si>
    <t xml:space="preserve">Tavola 3.23 - Bambini e ragazzi presenti nelle strutture residenziali per i quali sono stati realizzati incontri protetti, </t>
  </si>
  <si>
    <r>
      <t xml:space="preserve">                       luogo degli incontri, genere e cittadinanza* </t>
    </r>
    <r>
      <rPr>
        <i/>
        <sz val="10"/>
        <rFont val="Arial"/>
        <family val="2"/>
      </rPr>
      <t>(risposte multiple - valori percentuali)</t>
    </r>
    <r>
      <rPr>
        <b/>
        <vertAlign val="superscript"/>
        <sz val="10"/>
        <rFont val="Arial"/>
        <family val="2"/>
      </rPr>
      <t>(a)</t>
    </r>
  </si>
  <si>
    <t>Luogo incontri</t>
  </si>
  <si>
    <t>Nella stessa struttura</t>
  </si>
  <si>
    <t>Nel Centro Affidi</t>
  </si>
  <si>
    <t>In altra struttura collegata</t>
  </si>
  <si>
    <t>Nei locali dei Servizi Sociali</t>
  </si>
  <si>
    <t>In altra struttura</t>
  </si>
  <si>
    <t>(a) il dato è calcolato sul totale dei minori per i quali sono stati prescritti incontri protetti, riportati in tavola 3.22</t>
  </si>
  <si>
    <t>* casi validi 226</t>
  </si>
  <si>
    <t>Tavola 3.24 - Bambini e ragazzi presenti nelle strutture residenziali per i quali sono stati realizzati incontri protetti, frequenza</t>
  </si>
  <si>
    <r>
      <t xml:space="preserve">                      degli incontri, genere e cittadinanza* </t>
    </r>
    <r>
      <rPr>
        <i/>
        <sz val="10"/>
        <rFont val="Arial"/>
        <family val="2"/>
      </rPr>
      <t>(risposte multiple - valori percentuali)</t>
    </r>
    <r>
      <rPr>
        <b/>
        <vertAlign val="superscript"/>
        <sz val="10"/>
        <rFont val="Arial"/>
        <family val="2"/>
      </rPr>
      <t>(a)</t>
    </r>
  </si>
  <si>
    <t>Frequenza incontri</t>
  </si>
  <si>
    <t>Settimanale</t>
  </si>
  <si>
    <t>Quindicinale</t>
  </si>
  <si>
    <t>Saltuariamente</t>
  </si>
  <si>
    <t>* casi validi 222</t>
  </si>
  <si>
    <t>Tavola 3.25 - Bambini e ragazzi presenti nelle strutture residenziali per i quali sono stati realizzati incontri protetti,</t>
  </si>
  <si>
    <r>
      <t xml:space="preserve">                     persone presenti agli incontri, genere e cittadinanza* </t>
    </r>
    <r>
      <rPr>
        <i/>
        <sz val="10"/>
        <rFont val="Arial"/>
        <family val="2"/>
      </rPr>
      <t>(risposte multiple - valori percentuali)</t>
    </r>
    <r>
      <rPr>
        <b/>
        <vertAlign val="superscript"/>
        <sz val="10"/>
        <rFont val="Arial"/>
        <family val="2"/>
      </rPr>
      <t>(a)</t>
    </r>
  </si>
  <si>
    <t>Presenti agli incontri</t>
  </si>
  <si>
    <t>Entrambi i genitori</t>
  </si>
  <si>
    <t>Solo la madre</t>
  </si>
  <si>
    <t>Solo il padre</t>
  </si>
  <si>
    <t>* casi validi 224</t>
  </si>
  <si>
    <t xml:space="preserve">Tavola 3.26 - Bambini e ragazzi presenti nelle strutture residenziali per genere, cittadinanza e </t>
  </si>
  <si>
    <r>
      <t xml:space="preserve">                      </t>
    </r>
    <r>
      <rPr>
        <b/>
        <sz val="10"/>
        <rFont val="Arial"/>
        <family val="2"/>
      </rPr>
      <t>l'eventuale stato di adottabilità*</t>
    </r>
    <r>
      <rPr>
        <i/>
        <sz val="10"/>
        <rFont val="Arial"/>
        <family val="2"/>
      </rPr>
      <t xml:space="preserve"> (valori percentuali)</t>
    </r>
  </si>
  <si>
    <t>Adottabilità in itinere</t>
  </si>
  <si>
    <t>* casi validi 666</t>
  </si>
  <si>
    <t>Tavola 3.27 - Bambini e ragazzi presenti nelle strutture residenziali per genere, cittadinanza e motivo principale d'ingresso*</t>
  </si>
  <si>
    <t>Motivo principale d'ingresso</t>
  </si>
  <si>
    <t>Minore straniero non accompagnato</t>
  </si>
  <si>
    <t>Conflittualita' intrafamiliare</t>
  </si>
  <si>
    <t>Trascuratezza/patologia delle cure</t>
  </si>
  <si>
    <t>Incapacita' educativa dei genitori</t>
  </si>
  <si>
    <t>Problemi di salute fisici/psichici dei genitori</t>
  </si>
  <si>
    <t>Problemi di dipendenza dei genitori</t>
  </si>
  <si>
    <t>Abbandono del minore</t>
  </si>
  <si>
    <t>Problemi comportamentali del minore</t>
  </si>
  <si>
    <t>Problemi con la famiglia affidataria</t>
  </si>
  <si>
    <t>Problemi economici della famiglia</t>
  </si>
  <si>
    <t>Violenza assistita</t>
  </si>
  <si>
    <t>Problemi abitativi della famiglia</t>
  </si>
  <si>
    <t>Problemi relazionali con la famiglia</t>
  </si>
  <si>
    <t>Maltrattamento fisico sul minore</t>
  </si>
  <si>
    <t>Problemi giudiziari dei genitori</t>
  </si>
  <si>
    <t>Abuso sessuale del minore</t>
  </si>
  <si>
    <t>Problemi di salute fisici/psichici del minore</t>
  </si>
  <si>
    <t>Coinvolti in procedure penali o in custodia alternativa</t>
  </si>
  <si>
    <t>Problemi lavorativi della famiglia</t>
  </si>
  <si>
    <t>Gestante o madre minorenne</t>
  </si>
  <si>
    <t>Problemi con la famiglia adottiva</t>
  </si>
  <si>
    <t>Maltrattamento psicologico sul minore</t>
  </si>
  <si>
    <t>Minore solo</t>
  </si>
  <si>
    <t>Tavola 3.28 - Bambini e ragazzi presenti nelle strutture residenziali per genere, cittadinanza e motivo secondario d'ingresso*</t>
  </si>
  <si>
    <t>Motivo secondario d'ingresso</t>
  </si>
  <si>
    <t>Altro (Specificare)</t>
  </si>
  <si>
    <t>Decesso di uno o di entrambi i genitori</t>
  </si>
  <si>
    <t>Tavola 3.29 - Bambini e ragazzi presenti nelle strutture residenziali per genere, cittadinanza e</t>
  </si>
  <si>
    <r>
      <t xml:space="preserve">                     soggetto al quale è affidato il minore* </t>
    </r>
    <r>
      <rPr>
        <i/>
        <sz val="10"/>
        <rFont val="Arial"/>
        <family val="2"/>
      </rPr>
      <t>(valori percentuali)</t>
    </r>
  </si>
  <si>
    <t>Affidatario</t>
  </si>
  <si>
    <t>Soggetto al momento non individuato</t>
  </si>
  <si>
    <t>Responsabile della struttura</t>
  </si>
  <si>
    <t>Madre</t>
  </si>
  <si>
    <t>Genitori</t>
  </si>
  <si>
    <t>Familiari diversi dai genitori</t>
  </si>
  <si>
    <t>* casi validi 586</t>
  </si>
  <si>
    <t xml:space="preserve">Tavola 3.30 - Bambini e ragazzi presenti nelle strutture residenziali per genere, cittadinanza e </t>
  </si>
  <si>
    <r>
      <t xml:space="preserve">                      la condizione del minore* </t>
    </r>
    <r>
      <rPr>
        <i/>
        <sz val="10"/>
        <rFont val="Arial"/>
        <family val="2"/>
      </rPr>
      <t>(valori percentuali)</t>
    </r>
  </si>
  <si>
    <t>Condizione del minore</t>
  </si>
  <si>
    <t>Non è orfano</t>
  </si>
  <si>
    <t>Orfano di padre</t>
  </si>
  <si>
    <t>Orfano di madre</t>
  </si>
  <si>
    <t>Orfano di uno dei due genitori</t>
  </si>
  <si>
    <t>Genitori ignoti</t>
  </si>
  <si>
    <t>Non Rilevato</t>
  </si>
  <si>
    <t>* casi validi 293</t>
  </si>
  <si>
    <t xml:space="preserve">Tavola 3.31 - Bambini e ragazzi presenti nelle strutture residenziali per genere, cittadinanza e </t>
  </si>
  <si>
    <r>
      <t xml:space="preserve">                      cittadinanza dei genitori </t>
    </r>
    <r>
      <rPr>
        <i/>
        <sz val="10"/>
        <rFont val="Arial"/>
        <family val="2"/>
      </rPr>
      <t>(valori percentuali)</t>
    </r>
  </si>
  <si>
    <t>Cittadinanza del padre*</t>
  </si>
  <si>
    <t>Italiana</t>
  </si>
  <si>
    <t>Straniera</t>
  </si>
  <si>
    <t>* casi validi 417</t>
  </si>
  <si>
    <t>Cittadinanza della madre*</t>
  </si>
  <si>
    <t>* casi validi 466</t>
  </si>
  <si>
    <t xml:space="preserve">Tavola 3.32 - Bambini e ragazzi presenti nelle strutture residenziali per genere, cittadinanza e </t>
  </si>
  <si>
    <r>
      <t xml:space="preserve">                      regione di residenza dei genitori </t>
    </r>
    <r>
      <rPr>
        <i/>
        <sz val="10"/>
        <rFont val="Arial"/>
        <family val="2"/>
      </rPr>
      <t>(valori percentuali)</t>
    </r>
  </si>
  <si>
    <t xml:space="preserve">              </t>
  </si>
  <si>
    <t>Regione di residenza del padre*</t>
  </si>
  <si>
    <t>Altre regioni</t>
  </si>
  <si>
    <t>* casi validi 185</t>
  </si>
  <si>
    <t>Regione di residenza della madre*</t>
  </si>
  <si>
    <t>* casi validi 233</t>
  </si>
  <si>
    <t xml:space="preserve">Tavola 3.33 - Bambini e ragazzi presenti nelle strutture residenziali per genere, cittadinanza e </t>
  </si>
  <si>
    <r>
      <t xml:space="preserve">                      titolo di studio dei genitori </t>
    </r>
    <r>
      <rPr>
        <i/>
        <sz val="10"/>
        <rFont val="Arial"/>
        <family val="2"/>
      </rPr>
      <t>(valori percentuali)</t>
    </r>
  </si>
  <si>
    <t>Titolo di studio del padre*</t>
  </si>
  <si>
    <t>Nessun titolo</t>
  </si>
  <si>
    <t>Licenza elementare</t>
  </si>
  <si>
    <t>Licenza media</t>
  </si>
  <si>
    <t>Qualifica professionale</t>
  </si>
  <si>
    <t>Titolo di istruzione secondaria superiore che non permette l'accesso all'università</t>
  </si>
  <si>
    <t>Diploma di scuola secondaria superiore che permette l'accesso all'università</t>
  </si>
  <si>
    <t>Laurea o diploma di Laurea</t>
  </si>
  <si>
    <t>Laurea</t>
  </si>
  <si>
    <t>* casi validi 278</t>
  </si>
  <si>
    <t>Titolo di studio della madre*</t>
  </si>
  <si>
    <t>Diploma universitario</t>
  </si>
  <si>
    <t>* casi validi 315</t>
  </si>
  <si>
    <t xml:space="preserve">Tavola 3.34 - Bambini e ragazzi presenti nelle strutture residenziali per genere, cittadinanza e </t>
  </si>
  <si>
    <r>
      <t xml:space="preserve">                      occupazione dei genitori* </t>
    </r>
    <r>
      <rPr>
        <i/>
        <sz val="10"/>
        <rFont val="Arial"/>
        <family val="2"/>
      </rPr>
      <t>(valori percentuali)</t>
    </r>
  </si>
  <si>
    <t>Occupazione del padre*</t>
  </si>
  <si>
    <t>Occupato</t>
  </si>
  <si>
    <t>Disoccupato alla ricerca di nuova occupazione</t>
  </si>
  <si>
    <t>In cerca di prima occupazione</t>
  </si>
  <si>
    <t>Casalinga/o</t>
  </si>
  <si>
    <t>Studente</t>
  </si>
  <si>
    <t>Ritirato/a dal lavoro</t>
  </si>
  <si>
    <t>Inabile al lavoro</t>
  </si>
  <si>
    <t>In altra condizione</t>
  </si>
  <si>
    <t>* casi validi 320</t>
  </si>
  <si>
    <t>Occupazione della madre*</t>
  </si>
  <si>
    <t>* casi validi 371</t>
  </si>
  <si>
    <t>Capitolo 4</t>
  </si>
  <si>
    <t>Tavola 4.1 - Dimissioni di bambini e ragazzi per genere e classe di età alla dimissione</t>
  </si>
  <si>
    <t>Classe di età alla                               dimissione</t>
  </si>
  <si>
    <t>Tavola 4.2 - Dimissioni di bambini e ragazzi per cittadinanza e classe di età alla dimissione</t>
  </si>
  <si>
    <t>Tavola 4.3 - Dimissioni di bambini e ragazzi per genere e cittadinanza</t>
  </si>
  <si>
    <t>Tavola 4.4 - Dimissioni di bambini e ragazzi per genere, cittadinanza e periodo di permanenza*</t>
  </si>
  <si>
    <r>
      <t xml:space="preserve">                   </t>
    </r>
    <r>
      <rPr>
        <i/>
        <sz val="10"/>
        <rFont val="Arial"/>
        <family val="2"/>
      </rPr>
      <t xml:space="preserve">(valori percentuali)  </t>
    </r>
  </si>
  <si>
    <t xml:space="preserve">Periodo di permanenza </t>
  </si>
  <si>
    <t>Età</t>
  </si>
  <si>
    <t>0-17 anni</t>
  </si>
  <si>
    <t>18 e più</t>
  </si>
  <si>
    <t>Meno di 1 mese</t>
  </si>
  <si>
    <t>1-3 mesi</t>
  </si>
  <si>
    <t>4-12 mesi</t>
  </si>
  <si>
    <t>12-24 mesi</t>
  </si>
  <si>
    <t>25-48 mesi</t>
  </si>
  <si>
    <t>Oltre 48 mesi</t>
  </si>
  <si>
    <t>* casi validi 717</t>
  </si>
  <si>
    <t>Tavola 4.5 - Dimissioni di bambini e ragazzi per genere, cittadinanza e sistemazione alla dimissione*</t>
  </si>
  <si>
    <t>Sistemazione alla dimissione</t>
  </si>
  <si>
    <t>Inserito in struttura socio-educativa</t>
  </si>
  <si>
    <t>Sconosciuta per allontanamento spontaneo</t>
  </si>
  <si>
    <t>Rientrato nella famiglia di origine</t>
  </si>
  <si>
    <t>Sistemazione in semi-autonomia</t>
  </si>
  <si>
    <t>In affidamento eterofamiliare</t>
  </si>
  <si>
    <t>Reso autonomo</t>
  </si>
  <si>
    <t>Destinazione ignota</t>
  </si>
  <si>
    <t>In affidamento intrafamiliare</t>
  </si>
  <si>
    <t>In famiglia affidataria o affidatario</t>
  </si>
  <si>
    <t>Inserito in struttura residenziale terapeutico-riabilitativa</t>
  </si>
  <si>
    <t>Affidamento a rischio giuridico</t>
  </si>
  <si>
    <t>In affidamento preadottivo</t>
  </si>
  <si>
    <t>Adottato</t>
  </si>
  <si>
    <t>Inserito in struttura sanitaria</t>
  </si>
  <si>
    <t>In istituto penale per i minorenni</t>
  </si>
  <si>
    <t>Rimpatriato</t>
  </si>
  <si>
    <t>In istituto penale</t>
  </si>
  <si>
    <t>Tavola 4.6 - Dimissioni di bambini e ragazzi per genere, cittadinanaza e motivo d'ingresso*</t>
  </si>
  <si>
    <t>Motivo d'ingresso</t>
  </si>
  <si>
    <t xml:space="preserve">Altro </t>
  </si>
  <si>
    <t>Tavola 4.7 - Dimissioni di bambini e ragazzi per genere, cittadinanza e motivo della dimissione*</t>
  </si>
  <si>
    <t>Motivo della dimissione</t>
  </si>
  <si>
    <t>Permanenza conclusa per attivazione di un altro intervento</t>
  </si>
  <si>
    <t>Irreperibilita'</t>
  </si>
  <si>
    <t>Raggiunta maggiore eta'</t>
  </si>
  <si>
    <t>Conclusione degli interventi e della presa in carico per la risoluzione dello stato di bisogno</t>
  </si>
  <si>
    <t>Uscita per richiesta del ragazzo/a (solo se maggiorenne)</t>
  </si>
  <si>
    <t>Decesso</t>
  </si>
  <si>
    <t xml:space="preserve">Tavola 4.8 -Dimissioni di bambini e ragazzi secondo i soggetti che hanno consorso alla decisione </t>
  </si>
  <si>
    <r>
      <t xml:space="preserve">                  della dimissione, il genere e la cittadinanza* </t>
    </r>
    <r>
      <rPr>
        <i/>
        <sz val="10"/>
        <rFont val="Arial"/>
        <family val="2"/>
      </rPr>
      <t>(risposte multiple - valori percentuali)</t>
    </r>
  </si>
  <si>
    <t>Il padre</t>
  </si>
  <si>
    <t>Il tutore</t>
  </si>
  <si>
    <t>Ragazzo/a (solo se maggiorenne)</t>
  </si>
  <si>
    <r>
      <t>Totale strutture</t>
    </r>
    <r>
      <rPr>
        <b/>
        <sz val="9"/>
        <rFont val="Arial"/>
        <family val="2"/>
      </rPr>
      <t xml:space="preserve"> e importi medi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</si>
</sst>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0.0"/>
    <numFmt numFmtId="165" formatCode="_-[$€-2]\ * #,##0.00_-;\-[$€-2]\ * #,##0.00_-;_-[$€-2]\ * \-??_-"/>
    <numFmt numFmtId="166" formatCode="&quot;€&quot;\ #,##0.00"/>
    <numFmt numFmtId="167" formatCode="#,##0.0"/>
    <numFmt numFmtId="168" formatCode="&quot;L.&quot;\ #,##0;[Red]\-&quot;L.&quot;\ #,##0"/>
    <numFmt numFmtId="169" formatCode="###0"/>
    <numFmt numFmtId="170" formatCode="###0.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vertAlign val="superscript"/>
      <sz val="9"/>
      <color theme="1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  <charset val="1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name val="Arial"/>
      <family val="2"/>
    </font>
    <font>
      <b/>
      <i/>
      <sz val="9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10"/>
      <color theme="0"/>
      <name val="Cambria"/>
      <family val="1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1"/>
    </font>
    <font>
      <b/>
      <vertAlign val="superscript"/>
      <sz val="10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9" fillId="0" borderId="0"/>
    <xf numFmtId="0" fontId="2" fillId="0" borderId="0"/>
    <xf numFmtId="0" fontId="9" fillId="0" borderId="0"/>
    <xf numFmtId="165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6" fillId="0" borderId="0"/>
    <xf numFmtId="38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7" fillId="0" borderId="0"/>
    <xf numFmtId="168" fontId="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4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1" applyFont="1" applyBorder="1"/>
    <xf numFmtId="0" fontId="0" fillId="0" borderId="0" xfId="0" applyBorder="1"/>
    <xf numFmtId="0" fontId="6" fillId="0" borderId="0" xfId="1" applyFont="1" applyBorder="1"/>
    <xf numFmtId="0" fontId="3" fillId="0" borderId="0" xfId="0" applyFont="1" applyBorder="1"/>
    <xf numFmtId="0" fontId="7" fillId="0" borderId="1" xfId="1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0" xfId="0" applyFont="1"/>
    <xf numFmtId="0" fontId="10" fillId="0" borderId="1" xfId="0" applyFont="1" applyBorder="1"/>
    <xf numFmtId="0" fontId="9" fillId="0" borderId="0" xfId="2" applyNumberFormat="1"/>
    <xf numFmtId="0" fontId="9" fillId="0" borderId="0" xfId="2" applyAlignment="1">
      <alignment horizontal="left"/>
    </xf>
    <xf numFmtId="0" fontId="11" fillId="0" borderId="0" xfId="0" applyFont="1" applyBorder="1"/>
    <xf numFmtId="0" fontId="0" fillId="0" borderId="0" xfId="0" applyNumberFormat="1"/>
    <xf numFmtId="0" fontId="8" fillId="0" borderId="0" xfId="0" applyNumberFormat="1" applyFont="1"/>
    <xf numFmtId="0" fontId="10" fillId="0" borderId="0" xfId="0" applyFont="1"/>
    <xf numFmtId="0" fontId="0" fillId="0" borderId="0" xfId="0" applyAlignment="1">
      <alignment horizontal="left"/>
    </xf>
    <xf numFmtId="0" fontId="12" fillId="0" borderId="0" xfId="0" applyFont="1"/>
    <xf numFmtId="0" fontId="0" fillId="0" borderId="3" xfId="0" applyBorder="1" applyAlignment="1">
      <alignment horizontal="right"/>
    </xf>
    <xf numFmtId="0" fontId="8" fillId="0" borderId="2" xfId="0" applyFont="1" applyBorder="1"/>
    <xf numFmtId="0" fontId="0" fillId="0" borderId="2" xfId="0" applyBorder="1" applyAlignment="1">
      <alignment horizontal="right"/>
    </xf>
    <xf numFmtId="0" fontId="6" fillId="0" borderId="2" xfId="1" applyFont="1" applyBorder="1"/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13" fillId="0" borderId="0" xfId="1" applyFont="1" applyFill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right"/>
    </xf>
    <xf numFmtId="164" fontId="10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 vertical="center" wrapText="1"/>
    </xf>
    <xf numFmtId="0" fontId="4" fillId="0" borderId="2" xfId="0" applyFont="1" applyBorder="1"/>
    <xf numFmtId="0" fontId="0" fillId="0" borderId="2" xfId="0" applyBorder="1"/>
    <xf numFmtId="0" fontId="8" fillId="0" borderId="2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0" fontId="15" fillId="0" borderId="0" xfId="3" applyFont="1" applyAlignment="1">
      <alignment horizontal="center"/>
    </xf>
    <xf numFmtId="0" fontId="2" fillId="0" borderId="0" xfId="3"/>
    <xf numFmtId="0" fontId="2" fillId="0" borderId="0" xfId="3" applyAlignment="1"/>
    <xf numFmtId="0" fontId="18" fillId="0" borderId="0" xfId="3" applyFont="1" applyAlignment="1">
      <alignment horizontal="justify"/>
    </xf>
    <xf numFmtId="0" fontId="17" fillId="0" borderId="0" xfId="3" applyFont="1"/>
    <xf numFmtId="0" fontId="8" fillId="0" borderId="1" xfId="0" applyFont="1" applyBorder="1" applyAlignment="1">
      <alignment horizontal="left"/>
    </xf>
    <xf numFmtId="0" fontId="5" fillId="0" borderId="1" xfId="1" applyFont="1" applyFill="1" applyBorder="1" applyAlignment="1">
      <alignment horizontal="right" wrapText="1"/>
    </xf>
    <xf numFmtId="0" fontId="5" fillId="0" borderId="3" xfId="1" applyFont="1" applyFill="1" applyBorder="1" applyAlignment="1">
      <alignment horizontal="right" wrapText="1"/>
    </xf>
    <xf numFmtId="0" fontId="0" fillId="0" borderId="1" xfId="0" applyFont="1" applyBorder="1"/>
    <xf numFmtId="0" fontId="1" fillId="0" borderId="1" xfId="0" applyFont="1" applyBorder="1"/>
    <xf numFmtId="0" fontId="9" fillId="0" borderId="0" xfId="4" applyAlignment="1">
      <alignment horizontal="left"/>
    </xf>
    <xf numFmtId="0" fontId="4" fillId="0" borderId="0" xfId="0" applyFont="1" applyFill="1"/>
    <xf numFmtId="0" fontId="0" fillId="0" borderId="0" xfId="0" applyFill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2" xfId="0" applyBorder="1" applyAlignment="1"/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wrapText="1"/>
    </xf>
    <xf numFmtId="0" fontId="5" fillId="0" borderId="0" xfId="1" applyFont="1" applyBorder="1" applyAlignment="1">
      <alignment vertical="center" wrapText="1"/>
    </xf>
    <xf numFmtId="166" fontId="8" fillId="0" borderId="0" xfId="0" applyNumberFormat="1" applyFont="1"/>
    <xf numFmtId="166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1" xfId="1" applyFont="1" applyFill="1" applyBorder="1"/>
    <xf numFmtId="0" fontId="10" fillId="0" borderId="1" xfId="0" applyFont="1" applyFill="1" applyBorder="1"/>
    <xf numFmtId="166" fontId="10" fillId="0" borderId="1" xfId="0" applyNumberFormat="1" applyFont="1" applyFill="1" applyBorder="1"/>
    <xf numFmtId="0" fontId="8" fillId="0" borderId="1" xfId="0" applyFont="1" applyBorder="1" applyAlignment="1">
      <alignment horizontal="left"/>
    </xf>
    <xf numFmtId="0" fontId="22" fillId="0" borderId="1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/>
    <xf numFmtId="0" fontId="22" fillId="0" borderId="0" xfId="0" applyNumberFormat="1" applyFont="1"/>
    <xf numFmtId="0" fontId="7" fillId="0" borderId="0" xfId="1" applyFont="1" applyBorder="1"/>
    <xf numFmtId="0" fontId="10" fillId="0" borderId="0" xfId="0" applyFont="1" applyBorder="1"/>
    <xf numFmtId="0" fontId="25" fillId="0" borderId="1" xfId="0" applyFont="1" applyFill="1" applyBorder="1"/>
    <xf numFmtId="167" fontId="25" fillId="0" borderId="1" xfId="0" applyNumberFormat="1" applyFont="1" applyFill="1" applyBorder="1" applyAlignment="1">
      <alignment horizontal="right"/>
    </xf>
    <xf numFmtId="0" fontId="23" fillId="0" borderId="0" xfId="0" applyFont="1" applyBorder="1"/>
    <xf numFmtId="0" fontId="5" fillId="0" borderId="0" xfId="1" applyFont="1" applyFill="1" applyBorder="1" applyAlignment="1">
      <alignment vertical="center"/>
    </xf>
    <xf numFmtId="0" fontId="8" fillId="0" borderId="0" xfId="0" applyFont="1" applyFill="1"/>
    <xf numFmtId="164" fontId="8" fillId="0" borderId="0" xfId="0" applyNumberFormat="1" applyFont="1" applyFill="1" applyBorder="1"/>
    <xf numFmtId="0" fontId="6" fillId="0" borderId="0" xfId="1" applyFont="1" applyFill="1" applyBorder="1"/>
    <xf numFmtId="3" fontId="10" fillId="0" borderId="1" xfId="0" applyNumberFormat="1" applyFont="1" applyBorder="1"/>
    <xf numFmtId="49" fontId="0" fillId="0" borderId="0" xfId="0" applyNumberFormat="1" applyFont="1"/>
    <xf numFmtId="0" fontId="0" fillId="0" borderId="1" xfId="0" applyBorder="1"/>
    <xf numFmtId="0" fontId="14" fillId="0" borderId="0" xfId="1" applyFont="1"/>
    <xf numFmtId="0" fontId="2" fillId="0" borderId="0" xfId="1"/>
    <xf numFmtId="0" fontId="28" fillId="0" borderId="0" xfId="1" applyFont="1"/>
    <xf numFmtId="0" fontId="29" fillId="0" borderId="0" xfId="1" applyFont="1"/>
    <xf numFmtId="0" fontId="5" fillId="0" borderId="0" xfId="1" applyFont="1"/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 wrapText="1"/>
    </xf>
    <xf numFmtId="0" fontId="5" fillId="0" borderId="0" xfId="1" applyFont="1" applyBorder="1" applyAlignment="1">
      <alignment wrapText="1"/>
    </xf>
    <xf numFmtId="0" fontId="6" fillId="0" borderId="0" xfId="1" applyFont="1" applyBorder="1" applyAlignment="1">
      <alignment horizontal="right" wrapText="1"/>
    </xf>
    <xf numFmtId="0" fontId="30" fillId="0" borderId="0" xfId="1" applyFont="1" applyBorder="1" applyAlignment="1">
      <alignment horizontal="left" wrapText="1"/>
    </xf>
    <xf numFmtId="0" fontId="5" fillId="0" borderId="0" xfId="1" applyNumberFormat="1" applyFont="1" applyBorder="1"/>
    <xf numFmtId="0" fontId="5" fillId="0" borderId="0" xfId="1" applyNumberFormat="1" applyFont="1" applyBorder="1" applyProtection="1">
      <protection locked="0"/>
    </xf>
    <xf numFmtId="0" fontId="7" fillId="0" borderId="1" xfId="1" applyNumberFormat="1" applyFont="1" applyBorder="1" applyProtection="1">
      <protection locked="0"/>
    </xf>
    <xf numFmtId="0" fontId="32" fillId="0" borderId="0" xfId="1" applyFont="1" applyFill="1" applyBorder="1" applyAlignment="1">
      <alignment horizontal="left"/>
    </xf>
    <xf numFmtId="0" fontId="13" fillId="0" borderId="0" xfId="1" applyFont="1" applyAlignment="1"/>
    <xf numFmtId="0" fontId="2" fillId="0" borderId="0" xfId="1" applyBorder="1"/>
    <xf numFmtId="0" fontId="2" fillId="0" borderId="0" xfId="1" applyAlignment="1">
      <alignment horizontal="left"/>
    </xf>
    <xf numFmtId="0" fontId="2" fillId="0" borderId="0" xfId="1" applyNumberFormat="1"/>
    <xf numFmtId="0" fontId="2" fillId="0" borderId="0" xfId="1" applyNumberFormat="1" applyBorder="1"/>
    <xf numFmtId="0" fontId="33" fillId="0" borderId="0" xfId="1" applyFont="1" applyBorder="1" applyAlignment="1">
      <alignment horizontal="left"/>
    </xf>
    <xf numFmtId="0" fontId="33" fillId="0" borderId="0" xfId="1" applyNumberFormat="1" applyFont="1" applyBorder="1"/>
    <xf numFmtId="0" fontId="33" fillId="0" borderId="0" xfId="1" applyFont="1" applyBorder="1"/>
    <xf numFmtId="0" fontId="30" fillId="0" borderId="0" xfId="1" applyFont="1" applyBorder="1" applyAlignment="1">
      <alignment horizontal="left" vertical="top" wrapText="1"/>
    </xf>
    <xf numFmtId="1" fontId="5" fillId="0" borderId="0" xfId="1" applyNumberFormat="1" applyFont="1"/>
    <xf numFmtId="1" fontId="5" fillId="0" borderId="0" xfId="15" applyNumberFormat="1" applyFont="1" applyBorder="1"/>
    <xf numFmtId="1" fontId="5" fillId="0" borderId="0" xfId="1" applyNumberFormat="1" applyFont="1" applyBorder="1"/>
    <xf numFmtId="1" fontId="7" fillId="0" borderId="1" xfId="1" applyNumberFormat="1" applyFont="1" applyBorder="1"/>
    <xf numFmtId="0" fontId="13" fillId="0" borderId="0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0" fontId="6" fillId="0" borderId="0" xfId="15" applyFont="1" applyBorder="1"/>
    <xf numFmtId="0" fontId="5" fillId="0" borderId="0" xfId="1" applyNumberFormat="1" applyFont="1"/>
    <xf numFmtId="1" fontId="2" fillId="0" borderId="0" xfId="1" applyNumberFormat="1"/>
    <xf numFmtId="1" fontId="7" fillId="0" borderId="0" xfId="1" applyNumberFormat="1" applyFont="1" applyBorder="1"/>
    <xf numFmtId="164" fontId="5" fillId="0" borderId="0" xfId="1" applyNumberFormat="1" applyFont="1"/>
    <xf numFmtId="164" fontId="5" fillId="0" borderId="0" xfId="1" applyNumberFormat="1" applyFont="1" applyAlignment="1">
      <alignment horizontal="right"/>
    </xf>
    <xf numFmtId="164" fontId="7" fillId="0" borderId="1" xfId="1" applyNumberFormat="1" applyFont="1" applyBorder="1"/>
    <xf numFmtId="1" fontId="5" fillId="0" borderId="0" xfId="1" applyNumberFormat="1" applyFont="1" applyBorder="1" applyProtection="1">
      <protection locked="0"/>
    </xf>
    <xf numFmtId="0" fontId="5" fillId="0" borderId="0" xfId="1" applyFont="1" applyFill="1" applyBorder="1"/>
    <xf numFmtId="1" fontId="7" fillId="0" borderId="1" xfId="1" applyNumberFormat="1" applyFont="1" applyBorder="1" applyProtection="1">
      <protection locked="0"/>
    </xf>
    <xf numFmtId="0" fontId="32" fillId="0" borderId="0" xfId="1" applyFont="1" applyFill="1" applyBorder="1" applyAlignment="1"/>
    <xf numFmtId="0" fontId="14" fillId="0" borderId="0" xfId="1" applyFont="1" applyFill="1"/>
    <xf numFmtId="0" fontId="5" fillId="0" borderId="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3" xfId="1" applyFont="1" applyBorder="1" applyAlignment="1">
      <alignment horizontal="right"/>
    </xf>
    <xf numFmtId="169" fontId="30" fillId="0" borderId="0" xfId="1" applyNumberFormat="1" applyFont="1" applyBorder="1" applyAlignment="1">
      <alignment horizontal="right" vertical="top"/>
    </xf>
    <xf numFmtId="49" fontId="5" fillId="0" borderId="0" xfId="1" applyNumberFormat="1" applyFont="1"/>
    <xf numFmtId="164" fontId="5" fillId="0" borderId="0" xfId="1" applyNumberFormat="1" applyFont="1" applyBorder="1"/>
    <xf numFmtId="169" fontId="7" fillId="0" borderId="1" xfId="1" applyNumberFormat="1" applyFont="1" applyBorder="1"/>
    <xf numFmtId="170" fontId="7" fillId="0" borderId="1" xfId="1" applyNumberFormat="1" applyFont="1" applyBorder="1"/>
    <xf numFmtId="49" fontId="13" fillId="0" borderId="0" xfId="1" applyNumberFormat="1" applyFont="1"/>
    <xf numFmtId="0" fontId="34" fillId="0" borderId="0" xfId="1" applyFont="1"/>
    <xf numFmtId="0" fontId="6" fillId="0" borderId="1" xfId="1" applyFont="1" applyBorder="1"/>
    <xf numFmtId="0" fontId="5" fillId="0" borderId="2" xfId="1" applyFont="1" applyBorder="1" applyAlignment="1">
      <alignment horizontal="centerContinuous"/>
    </xf>
    <xf numFmtId="0" fontId="5" fillId="0" borderId="2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169" fontId="5" fillId="0" borderId="0" xfId="1" applyNumberFormat="1" applyFont="1"/>
    <xf numFmtId="0" fontId="6" fillId="0" borderId="0" xfId="1" applyFont="1"/>
    <xf numFmtId="0" fontId="34" fillId="0" borderId="0" xfId="7" applyFont="1"/>
    <xf numFmtId="0" fontId="5" fillId="0" borderId="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right" vertical="center"/>
    </xf>
    <xf numFmtId="164" fontId="5" fillId="0" borderId="0" xfId="16" applyNumberFormat="1" applyFont="1"/>
    <xf numFmtId="164" fontId="35" fillId="0" borderId="1" xfId="1" applyNumberFormat="1" applyFont="1" applyBorder="1" applyAlignment="1">
      <alignment horizontal="right" vertical="top"/>
    </xf>
    <xf numFmtId="0" fontId="13" fillId="0" borderId="0" xfId="1" applyFont="1"/>
    <xf numFmtId="0" fontId="5" fillId="0" borderId="3" xfId="1" applyFont="1" applyBorder="1" applyAlignment="1">
      <alignment horizontal="centerContinuous"/>
    </xf>
    <xf numFmtId="164" fontId="7" fillId="0" borderId="1" xfId="16" applyNumberFormat="1" applyFont="1" applyBorder="1"/>
    <xf numFmtId="0" fontId="29" fillId="0" borderId="0" xfId="7" applyFont="1"/>
    <xf numFmtId="0" fontId="2" fillId="0" borderId="0" xfId="7"/>
    <xf numFmtId="0" fontId="5" fillId="0" borderId="0" xfId="7" applyFont="1"/>
    <xf numFmtId="0" fontId="5" fillId="0" borderId="0" xfId="7" applyFont="1" applyBorder="1"/>
    <xf numFmtId="0" fontId="5" fillId="0" borderId="2" xfId="7" applyFont="1" applyBorder="1"/>
    <xf numFmtId="0" fontId="5" fillId="0" borderId="1" xfId="7" applyFont="1" applyBorder="1"/>
    <xf numFmtId="0" fontId="5" fillId="0" borderId="0" xfId="7" applyFont="1" applyBorder="1" applyAlignment="1">
      <alignment horizontal="right"/>
    </xf>
    <xf numFmtId="0" fontId="6" fillId="0" borderId="0" xfId="7" applyFont="1" applyBorder="1" applyAlignment="1">
      <alignment horizontal="right"/>
    </xf>
    <xf numFmtId="0" fontId="7" fillId="0" borderId="1" xfId="7" applyFont="1" applyFill="1" applyBorder="1"/>
    <xf numFmtId="164" fontId="7" fillId="0" borderId="1" xfId="1" applyNumberFormat="1" applyFont="1" applyFill="1" applyBorder="1"/>
    <xf numFmtId="164" fontId="5" fillId="0" borderId="0" xfId="16" quotePrefix="1" applyNumberFormat="1" applyFont="1" applyAlignment="1">
      <alignment horizontal="right"/>
    </xf>
    <xf numFmtId="164" fontId="5" fillId="0" borderId="1" xfId="16" quotePrefix="1" applyNumberFormat="1" applyFont="1" applyBorder="1" applyAlignment="1">
      <alignment horizontal="right"/>
    </xf>
    <xf numFmtId="0" fontId="29" fillId="0" borderId="0" xfId="1" applyFont="1" applyFill="1" applyBorder="1"/>
    <xf numFmtId="164" fontId="5" fillId="0" borderId="0" xfId="16" applyNumberFormat="1" applyFont="1" applyBorder="1"/>
    <xf numFmtId="164" fontId="5" fillId="0" borderId="1" xfId="16" applyNumberFormat="1" applyFont="1" applyBorder="1"/>
    <xf numFmtId="164" fontId="7" fillId="0" borderId="0" xfId="16" applyNumberFormat="1" applyFont="1" applyBorder="1"/>
    <xf numFmtId="0" fontId="29" fillId="0" borderId="0" xfId="1" applyFont="1" applyFill="1"/>
    <xf numFmtId="164" fontId="30" fillId="0" borderId="0" xfId="1" applyNumberFormat="1" applyFont="1" applyBorder="1" applyAlignment="1">
      <alignment horizontal="right" vertical="top"/>
    </xf>
    <xf numFmtId="0" fontId="30" fillId="0" borderId="1" xfId="1" applyFont="1" applyBorder="1" applyAlignment="1">
      <alignment horizontal="left" vertical="top" wrapText="1"/>
    </xf>
    <xf numFmtId="164" fontId="5" fillId="0" borderId="1" xfId="1" applyNumberFormat="1" applyFont="1" applyBorder="1"/>
    <xf numFmtId="0" fontId="35" fillId="0" borderId="1" xfId="1" applyFont="1" applyBorder="1" applyAlignment="1">
      <alignment horizontal="left" vertical="top" wrapText="1"/>
    </xf>
    <xf numFmtId="0" fontId="37" fillId="0" borderId="0" xfId="1" applyFont="1" applyFill="1"/>
    <xf numFmtId="0" fontId="37" fillId="0" borderId="0" xfId="1" applyFont="1"/>
    <xf numFmtId="0" fontId="6" fillId="0" borderId="1" xfId="1" applyFont="1" applyBorder="1" applyAlignment="1">
      <alignment horizontal="right" wrapText="1"/>
    </xf>
    <xf numFmtId="0" fontId="2" fillId="0" borderId="0" xfId="1" applyFont="1"/>
    <xf numFmtId="164" fontId="5" fillId="0" borderId="0" xfId="16" quotePrefix="1" applyNumberFormat="1" applyFont="1" applyBorder="1" applyAlignment="1">
      <alignment horizontal="right"/>
    </xf>
    <xf numFmtId="0" fontId="5" fillId="0" borderId="2" xfId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1" fontId="30" fillId="0" borderId="0" xfId="17" applyNumberFormat="1" applyFont="1" applyBorder="1" applyAlignment="1">
      <alignment horizontal="left" vertical="top" wrapText="1"/>
    </xf>
    <xf numFmtId="1" fontId="30" fillId="0" borderId="1" xfId="17" applyNumberFormat="1" applyFont="1" applyBorder="1" applyAlignment="1">
      <alignment horizontal="left" vertical="top" wrapText="1"/>
    </xf>
    <xf numFmtId="0" fontId="2" fillId="0" borderId="0" xfId="1" applyNumberFormat="1" applyAlignment="1">
      <alignment horizontal="left"/>
    </xf>
    <xf numFmtId="164" fontId="7" fillId="0" borderId="0" xfId="1" applyNumberFormat="1" applyFont="1" applyBorder="1"/>
    <xf numFmtId="0" fontId="30" fillId="0" borderId="0" xfId="1" applyFont="1" applyFill="1" applyBorder="1" applyAlignment="1">
      <alignment horizontal="left"/>
    </xf>
    <xf numFmtId="0" fontId="5" fillId="0" borderId="0" xfId="1" applyFont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/>
    <xf numFmtId="0" fontId="5" fillId="0" borderId="0" xfId="1" applyFont="1" applyFill="1" applyAlignment="1">
      <alignment wrapText="1"/>
    </xf>
    <xf numFmtId="49" fontId="13" fillId="0" borderId="0" xfId="1" applyNumberFormat="1" applyFont="1" applyFill="1"/>
    <xf numFmtId="0" fontId="5" fillId="0" borderId="2" xfId="1" applyFont="1" applyBorder="1" applyAlignment="1">
      <alignment horizontal="right" wrapText="1"/>
    </xf>
    <xf numFmtId="0" fontId="5" fillId="0" borderId="2" xfId="18" applyFont="1" applyBorder="1" applyAlignment="1">
      <alignment horizontal="center"/>
    </xf>
    <xf numFmtId="0" fontId="5" fillId="0" borderId="1" xfId="18" applyFont="1" applyBorder="1" applyAlignment="1">
      <alignment horizontal="right"/>
    </xf>
    <xf numFmtId="0" fontId="5" fillId="0" borderId="1" xfId="18" applyFont="1" applyBorder="1" applyAlignment="1">
      <alignment horizontal="right" wrapText="1"/>
    </xf>
    <xf numFmtId="0" fontId="5" fillId="0" borderId="3" xfId="18" applyFont="1" applyBorder="1" applyAlignment="1">
      <alignment horizontal="right"/>
    </xf>
    <xf numFmtId="0" fontId="30" fillId="0" borderId="0" xfId="18" applyFont="1" applyBorder="1" applyAlignment="1">
      <alignment horizontal="left" vertical="top" wrapText="1"/>
    </xf>
    <xf numFmtId="0" fontId="30" fillId="0" borderId="0" xfId="18" applyFont="1" applyFill="1" applyBorder="1" applyAlignment="1">
      <alignment horizontal="left"/>
    </xf>
    <xf numFmtId="1" fontId="6" fillId="0" borderId="0" xfId="1" applyNumberFormat="1" applyFont="1"/>
    <xf numFmtId="1" fontId="39" fillId="0" borderId="1" xfId="1" applyNumberFormat="1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13" fillId="0" borderId="0" xfId="0" applyFont="1"/>
    <xf numFmtId="0" fontId="30" fillId="0" borderId="0" xfId="19" applyFont="1" applyBorder="1" applyAlignment="1">
      <alignment horizontal="left" vertical="top" wrapText="1"/>
    </xf>
    <xf numFmtId="0" fontId="14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2" fillId="0" borderId="0" xfId="0" applyFont="1" applyFill="1" applyAlignment="1">
      <alignment horizontal="left" wrapText="1"/>
    </xf>
    <xf numFmtId="0" fontId="8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wrapText="1"/>
    </xf>
    <xf numFmtId="0" fontId="13" fillId="0" borderId="0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2" fillId="0" borderId="0" xfId="1" applyFont="1" applyAlignment="1">
      <alignment horizontal="left" wrapText="1"/>
    </xf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32" fillId="0" borderId="0" xfId="1" applyFont="1" applyFill="1" applyBorder="1" applyAlignment="1">
      <alignment horizontal="left" wrapText="1"/>
    </xf>
    <xf numFmtId="0" fontId="7" fillId="0" borderId="0" xfId="1" applyFont="1" applyBorder="1" applyAlignment="1">
      <alignment horizontal="center"/>
    </xf>
    <xf numFmtId="0" fontId="32" fillId="0" borderId="2" xfId="1" applyFont="1" applyFill="1" applyBorder="1" applyAlignment="1">
      <alignment horizontal="left" wrapText="1"/>
    </xf>
    <xf numFmtId="0" fontId="2" fillId="0" borderId="0" xfId="1" applyFill="1" applyAlignment="1">
      <alignment horizontal="left" wrapText="1"/>
    </xf>
    <xf numFmtId="0" fontId="2" fillId="0" borderId="0" xfId="1" applyFont="1" applyFill="1" applyAlignment="1">
      <alignment horizontal="left" wrapText="1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5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3" xfId="18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0">
    <cellStyle name="Euro" xfId="5"/>
    <cellStyle name="Migliaia (0)_11 annuario spedalizzazione" xfId="11"/>
    <cellStyle name="Migliaia [0] 2" xfId="12"/>
    <cellStyle name="Normale" xfId="0" builtinId="0"/>
    <cellStyle name="Normale 2" xfId="1"/>
    <cellStyle name="Normale 2 2" xfId="6"/>
    <cellStyle name="Normale 2 2 2" xfId="7"/>
    <cellStyle name="Normale 2_capitolo 4.2_051213" xfId="8"/>
    <cellStyle name="Normale 3" xfId="2"/>
    <cellStyle name="Normale 3 2" xfId="9"/>
    <cellStyle name="Normale 3 3" xfId="4"/>
    <cellStyle name="Normale 4" xfId="3"/>
    <cellStyle name="Normale 5" xfId="10"/>
    <cellStyle name="Normale_capitolo 6.4.xls" xfId="18"/>
    <cellStyle name="Normale_Foglio1_Tavole quadro sintetico" xfId="15"/>
    <cellStyle name="Normale_Tavola 3.27" xfId="17"/>
    <cellStyle name="Normale_tavola 3.34" xfId="19"/>
    <cellStyle name="ombardia" xfId="13"/>
    <cellStyle name="Percentuale 2" xfId="16"/>
    <cellStyle name="Valuta (0)_11 annuario spedalizzazione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P32"/>
  <sheetViews>
    <sheetView tabSelected="1" zoomScaleNormal="100" workbookViewId="0">
      <selection activeCell="A17" sqref="A17"/>
    </sheetView>
  </sheetViews>
  <sheetFormatPr defaultRowHeight="12.75" x14ac:dyDescent="0.2"/>
  <cols>
    <col min="1" max="13" width="9.5703125" style="48" customWidth="1"/>
    <col min="14" max="255" width="9.140625" style="48"/>
    <col min="256" max="269" width="9.5703125" style="48" customWidth="1"/>
    <col min="270" max="511" width="9.140625" style="48"/>
    <col min="512" max="525" width="9.5703125" style="48" customWidth="1"/>
    <col min="526" max="767" width="9.140625" style="48"/>
    <col min="768" max="781" width="9.5703125" style="48" customWidth="1"/>
    <col min="782" max="1023" width="9.140625" style="48"/>
    <col min="1024" max="1037" width="9.5703125" style="48" customWidth="1"/>
    <col min="1038" max="1279" width="9.140625" style="48"/>
    <col min="1280" max="1293" width="9.5703125" style="48" customWidth="1"/>
    <col min="1294" max="1535" width="9.140625" style="48"/>
    <col min="1536" max="1549" width="9.5703125" style="48" customWidth="1"/>
    <col min="1550" max="1791" width="9.140625" style="48"/>
    <col min="1792" max="1805" width="9.5703125" style="48" customWidth="1"/>
    <col min="1806" max="2047" width="9.140625" style="48"/>
    <col min="2048" max="2061" width="9.5703125" style="48" customWidth="1"/>
    <col min="2062" max="2303" width="9.140625" style="48"/>
    <col min="2304" max="2317" width="9.5703125" style="48" customWidth="1"/>
    <col min="2318" max="2559" width="9.140625" style="48"/>
    <col min="2560" max="2573" width="9.5703125" style="48" customWidth="1"/>
    <col min="2574" max="2815" width="9.140625" style="48"/>
    <col min="2816" max="2829" width="9.5703125" style="48" customWidth="1"/>
    <col min="2830" max="3071" width="9.140625" style="48"/>
    <col min="3072" max="3085" width="9.5703125" style="48" customWidth="1"/>
    <col min="3086" max="3327" width="9.140625" style="48"/>
    <col min="3328" max="3341" width="9.5703125" style="48" customWidth="1"/>
    <col min="3342" max="3583" width="9.140625" style="48"/>
    <col min="3584" max="3597" width="9.5703125" style="48" customWidth="1"/>
    <col min="3598" max="3839" width="9.140625" style="48"/>
    <col min="3840" max="3853" width="9.5703125" style="48" customWidth="1"/>
    <col min="3854" max="4095" width="9.140625" style="48"/>
    <col min="4096" max="4109" width="9.5703125" style="48" customWidth="1"/>
    <col min="4110" max="4351" width="9.140625" style="48"/>
    <col min="4352" max="4365" width="9.5703125" style="48" customWidth="1"/>
    <col min="4366" max="4607" width="9.140625" style="48"/>
    <col min="4608" max="4621" width="9.5703125" style="48" customWidth="1"/>
    <col min="4622" max="4863" width="9.140625" style="48"/>
    <col min="4864" max="4877" width="9.5703125" style="48" customWidth="1"/>
    <col min="4878" max="5119" width="9.140625" style="48"/>
    <col min="5120" max="5133" width="9.5703125" style="48" customWidth="1"/>
    <col min="5134" max="5375" width="9.140625" style="48"/>
    <col min="5376" max="5389" width="9.5703125" style="48" customWidth="1"/>
    <col min="5390" max="5631" width="9.140625" style="48"/>
    <col min="5632" max="5645" width="9.5703125" style="48" customWidth="1"/>
    <col min="5646" max="5887" width="9.140625" style="48"/>
    <col min="5888" max="5901" width="9.5703125" style="48" customWidth="1"/>
    <col min="5902" max="6143" width="9.140625" style="48"/>
    <col min="6144" max="6157" width="9.5703125" style="48" customWidth="1"/>
    <col min="6158" max="6399" width="9.140625" style="48"/>
    <col min="6400" max="6413" width="9.5703125" style="48" customWidth="1"/>
    <col min="6414" max="6655" width="9.140625" style="48"/>
    <col min="6656" max="6669" width="9.5703125" style="48" customWidth="1"/>
    <col min="6670" max="6911" width="9.140625" style="48"/>
    <col min="6912" max="6925" width="9.5703125" style="48" customWidth="1"/>
    <col min="6926" max="7167" width="9.140625" style="48"/>
    <col min="7168" max="7181" width="9.5703125" style="48" customWidth="1"/>
    <col min="7182" max="7423" width="9.140625" style="48"/>
    <col min="7424" max="7437" width="9.5703125" style="48" customWidth="1"/>
    <col min="7438" max="7679" width="9.140625" style="48"/>
    <col min="7680" max="7693" width="9.5703125" style="48" customWidth="1"/>
    <col min="7694" max="7935" width="9.140625" style="48"/>
    <col min="7936" max="7949" width="9.5703125" style="48" customWidth="1"/>
    <col min="7950" max="8191" width="9.140625" style="48"/>
    <col min="8192" max="8205" width="9.5703125" style="48" customWidth="1"/>
    <col min="8206" max="8447" width="9.140625" style="48"/>
    <col min="8448" max="8461" width="9.5703125" style="48" customWidth="1"/>
    <col min="8462" max="8703" width="9.140625" style="48"/>
    <col min="8704" max="8717" width="9.5703125" style="48" customWidth="1"/>
    <col min="8718" max="8959" width="9.140625" style="48"/>
    <col min="8960" max="8973" width="9.5703125" style="48" customWidth="1"/>
    <col min="8974" max="9215" width="9.140625" style="48"/>
    <col min="9216" max="9229" width="9.5703125" style="48" customWidth="1"/>
    <col min="9230" max="9471" width="9.140625" style="48"/>
    <col min="9472" max="9485" width="9.5703125" style="48" customWidth="1"/>
    <col min="9486" max="9727" width="9.140625" style="48"/>
    <col min="9728" max="9741" width="9.5703125" style="48" customWidth="1"/>
    <col min="9742" max="9983" width="9.140625" style="48"/>
    <col min="9984" max="9997" width="9.5703125" style="48" customWidth="1"/>
    <col min="9998" max="10239" width="9.140625" style="48"/>
    <col min="10240" max="10253" width="9.5703125" style="48" customWidth="1"/>
    <col min="10254" max="10495" width="9.140625" style="48"/>
    <col min="10496" max="10509" width="9.5703125" style="48" customWidth="1"/>
    <col min="10510" max="10751" width="9.140625" style="48"/>
    <col min="10752" max="10765" width="9.5703125" style="48" customWidth="1"/>
    <col min="10766" max="11007" width="9.140625" style="48"/>
    <col min="11008" max="11021" width="9.5703125" style="48" customWidth="1"/>
    <col min="11022" max="11263" width="9.140625" style="48"/>
    <col min="11264" max="11277" width="9.5703125" style="48" customWidth="1"/>
    <col min="11278" max="11519" width="9.140625" style="48"/>
    <col min="11520" max="11533" width="9.5703125" style="48" customWidth="1"/>
    <col min="11534" max="11775" width="9.140625" style="48"/>
    <col min="11776" max="11789" width="9.5703125" style="48" customWidth="1"/>
    <col min="11790" max="12031" width="9.140625" style="48"/>
    <col min="12032" max="12045" width="9.5703125" style="48" customWidth="1"/>
    <col min="12046" max="12287" width="9.140625" style="48"/>
    <col min="12288" max="12301" width="9.5703125" style="48" customWidth="1"/>
    <col min="12302" max="12543" width="9.140625" style="48"/>
    <col min="12544" max="12557" width="9.5703125" style="48" customWidth="1"/>
    <col min="12558" max="12799" width="9.140625" style="48"/>
    <col min="12800" max="12813" width="9.5703125" style="48" customWidth="1"/>
    <col min="12814" max="13055" width="9.140625" style="48"/>
    <col min="13056" max="13069" width="9.5703125" style="48" customWidth="1"/>
    <col min="13070" max="13311" width="9.140625" style="48"/>
    <col min="13312" max="13325" width="9.5703125" style="48" customWidth="1"/>
    <col min="13326" max="13567" width="9.140625" style="48"/>
    <col min="13568" max="13581" width="9.5703125" style="48" customWidth="1"/>
    <col min="13582" max="13823" width="9.140625" style="48"/>
    <col min="13824" max="13837" width="9.5703125" style="48" customWidth="1"/>
    <col min="13838" max="14079" width="9.140625" style="48"/>
    <col min="14080" max="14093" width="9.5703125" style="48" customWidth="1"/>
    <col min="14094" max="14335" width="9.140625" style="48"/>
    <col min="14336" max="14349" width="9.5703125" style="48" customWidth="1"/>
    <col min="14350" max="14591" width="9.140625" style="48"/>
    <col min="14592" max="14605" width="9.5703125" style="48" customWidth="1"/>
    <col min="14606" max="14847" width="9.140625" style="48"/>
    <col min="14848" max="14861" width="9.5703125" style="48" customWidth="1"/>
    <col min="14862" max="15103" width="9.140625" style="48"/>
    <col min="15104" max="15117" width="9.5703125" style="48" customWidth="1"/>
    <col min="15118" max="15359" width="9.140625" style="48"/>
    <col min="15360" max="15373" width="9.5703125" style="48" customWidth="1"/>
    <col min="15374" max="15615" width="9.140625" style="48"/>
    <col min="15616" max="15629" width="9.5703125" style="48" customWidth="1"/>
    <col min="15630" max="15871" width="9.140625" style="48"/>
    <col min="15872" max="15885" width="9.5703125" style="48" customWidth="1"/>
    <col min="15886" max="16127" width="9.140625" style="48"/>
    <col min="16128" max="16141" width="9.5703125" style="48" customWidth="1"/>
    <col min="16142" max="16384" width="9.140625" style="48"/>
  </cols>
  <sheetData>
    <row r="13" spans="1:16" ht="26.25" x14ac:dyDescent="0.4">
      <c r="A13" s="218" t="s">
        <v>42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47"/>
      <c r="O13" s="47"/>
      <c r="P13" s="47"/>
    </row>
    <row r="14" spans="1:16" ht="26.25" x14ac:dyDescent="0.4">
      <c r="A14" s="218" t="s">
        <v>75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47"/>
      <c r="O14" s="47"/>
      <c r="P14" s="47"/>
    </row>
    <row r="16" spans="1:16" ht="23.25" x14ac:dyDescent="0.35">
      <c r="A16" s="218" t="s">
        <v>132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</row>
    <row r="20" spans="1:16" ht="25.5" customHeight="1" x14ac:dyDescent="0.4">
      <c r="A20" s="219" t="s">
        <v>43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47"/>
      <c r="O20" s="47"/>
      <c r="P20" s="47"/>
    </row>
    <row r="21" spans="1:16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15.75" x14ac:dyDescent="0.25">
      <c r="I22" s="50"/>
    </row>
    <row r="23" spans="1:16" ht="15.75" x14ac:dyDescent="0.25">
      <c r="I23" s="50"/>
    </row>
    <row r="24" spans="1:16" ht="15.75" x14ac:dyDescent="0.25">
      <c r="I24" s="50"/>
    </row>
    <row r="25" spans="1:16" ht="15.75" x14ac:dyDescent="0.25">
      <c r="I25" s="50"/>
    </row>
    <row r="26" spans="1:16" ht="15.75" x14ac:dyDescent="0.25">
      <c r="I26" s="50"/>
    </row>
    <row r="32" spans="1:16" ht="15" x14ac:dyDescent="0.2">
      <c r="C32" s="51"/>
      <c r="D32" s="51"/>
      <c r="E32" s="51"/>
      <c r="F32" s="51"/>
      <c r="G32" s="51"/>
      <c r="H32" s="51"/>
      <c r="I32" s="51"/>
      <c r="J32" s="51"/>
    </row>
  </sheetData>
  <mergeCells count="4">
    <mergeCell ref="A13:M13"/>
    <mergeCell ref="A14:M14"/>
    <mergeCell ref="A20:M20"/>
    <mergeCell ref="A16:M16"/>
  </mergeCells>
  <printOptions horizontalCentered="1" verticalCentered="1"/>
  <pageMargins left="0.78740157480314965" right="0.56999999999999995" top="0.54" bottom="0.63" header="0.38" footer="0.39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A21" sqref="A21"/>
    </sheetView>
  </sheetViews>
  <sheetFormatPr defaultRowHeight="15" x14ac:dyDescent="0.25"/>
  <cols>
    <col min="1" max="1" width="44.85546875" customWidth="1"/>
    <col min="2" max="6" width="11.7109375" customWidth="1"/>
    <col min="7" max="7" width="11.28515625" customWidth="1"/>
  </cols>
  <sheetData>
    <row r="1" spans="1:7" x14ac:dyDescent="0.25">
      <c r="A1" s="3" t="s">
        <v>143</v>
      </c>
    </row>
    <row r="2" spans="1:7" x14ac:dyDescent="0.25">
      <c r="A2" s="3"/>
    </row>
    <row r="3" spans="1:7" ht="36.75" x14ac:dyDescent="0.25">
      <c r="A3" s="9" t="s">
        <v>28</v>
      </c>
      <c r="B3" s="35" t="s">
        <v>86</v>
      </c>
      <c r="C3" s="35" t="s">
        <v>87</v>
      </c>
      <c r="D3" s="35" t="s">
        <v>88</v>
      </c>
      <c r="E3" s="35" t="s">
        <v>89</v>
      </c>
      <c r="F3" s="35" t="s">
        <v>90</v>
      </c>
      <c r="G3" s="36" t="s">
        <v>44</v>
      </c>
    </row>
    <row r="4" spans="1:7" ht="12.75" customHeight="1" x14ac:dyDescent="0.25">
      <c r="A4" s="24" t="s">
        <v>19</v>
      </c>
      <c r="B4" s="37"/>
      <c r="C4" s="37"/>
      <c r="D4" s="37"/>
      <c r="E4" s="37"/>
      <c r="F4" s="37"/>
      <c r="G4" s="38"/>
    </row>
    <row r="5" spans="1:7" x14ac:dyDescent="0.25">
      <c r="A5" s="4" t="s">
        <v>22</v>
      </c>
      <c r="B5" s="11">
        <v>1</v>
      </c>
      <c r="C5" s="11">
        <v>0</v>
      </c>
      <c r="D5" s="11">
        <v>0</v>
      </c>
      <c r="E5" s="11">
        <v>0</v>
      </c>
      <c r="F5" s="17">
        <v>0</v>
      </c>
      <c r="G5" s="18">
        <f>SUM(B5:F5)</f>
        <v>1</v>
      </c>
    </row>
    <row r="6" spans="1:7" x14ac:dyDescent="0.25">
      <c r="A6" s="4" t="s">
        <v>23</v>
      </c>
      <c r="B6" s="11">
        <v>1</v>
      </c>
      <c r="C6" s="11">
        <v>1</v>
      </c>
      <c r="D6" s="11">
        <v>0</v>
      </c>
      <c r="E6" s="11">
        <v>2</v>
      </c>
      <c r="F6" s="17">
        <v>11</v>
      </c>
      <c r="G6" s="18">
        <f t="shared" ref="G6:G16" si="0">SUM(B6:F6)</f>
        <v>15</v>
      </c>
    </row>
    <row r="7" spans="1:7" x14ac:dyDescent="0.25">
      <c r="A7" s="4" t="s">
        <v>24</v>
      </c>
      <c r="B7" s="11">
        <v>0</v>
      </c>
      <c r="C7" s="11">
        <v>0</v>
      </c>
      <c r="D7" s="11">
        <v>0</v>
      </c>
      <c r="E7" s="11">
        <v>0</v>
      </c>
      <c r="F7" s="17">
        <v>2</v>
      </c>
      <c r="G7" s="18">
        <f t="shared" si="0"/>
        <v>2</v>
      </c>
    </row>
    <row r="8" spans="1:7" x14ac:dyDescent="0.25">
      <c r="A8" s="4" t="s">
        <v>31</v>
      </c>
      <c r="B8" s="17">
        <v>0</v>
      </c>
      <c r="C8" s="11">
        <v>1</v>
      </c>
      <c r="D8" s="11">
        <v>1</v>
      </c>
      <c r="E8" s="11">
        <v>1</v>
      </c>
      <c r="F8" s="17">
        <v>14</v>
      </c>
      <c r="G8" s="18">
        <f t="shared" si="0"/>
        <v>17</v>
      </c>
    </row>
    <row r="9" spans="1:7" x14ac:dyDescent="0.25">
      <c r="A9" s="4" t="s">
        <v>32</v>
      </c>
      <c r="B9" s="17">
        <v>0</v>
      </c>
      <c r="C9" s="11">
        <v>0</v>
      </c>
      <c r="D9" s="11">
        <v>0</v>
      </c>
      <c r="E9" s="11">
        <v>0</v>
      </c>
      <c r="F9" s="17">
        <v>12</v>
      </c>
      <c r="G9" s="18">
        <f t="shared" si="0"/>
        <v>12</v>
      </c>
    </row>
    <row r="10" spans="1:7" x14ac:dyDescent="0.25">
      <c r="A10" s="6" t="s">
        <v>20</v>
      </c>
      <c r="B10" s="17"/>
      <c r="C10" s="11"/>
      <c r="D10" s="11"/>
      <c r="E10" s="11"/>
      <c r="F10" s="17"/>
      <c r="G10" s="18"/>
    </row>
    <row r="11" spans="1:7" x14ac:dyDescent="0.25">
      <c r="A11" s="4" t="s">
        <v>25</v>
      </c>
      <c r="B11" s="17">
        <v>3</v>
      </c>
      <c r="C11" s="11">
        <v>0</v>
      </c>
      <c r="D11" s="11">
        <v>0</v>
      </c>
      <c r="E11" s="11">
        <v>0</v>
      </c>
      <c r="F11" s="17">
        <v>1</v>
      </c>
      <c r="G11" s="18">
        <f t="shared" si="0"/>
        <v>4</v>
      </c>
    </row>
    <row r="12" spans="1:7" x14ac:dyDescent="0.25">
      <c r="A12" s="4" t="s">
        <v>26</v>
      </c>
      <c r="B12" s="17">
        <v>0</v>
      </c>
      <c r="C12" s="11">
        <v>0</v>
      </c>
      <c r="D12" s="11">
        <v>0</v>
      </c>
      <c r="E12" s="11">
        <v>0</v>
      </c>
      <c r="F12" s="17">
        <v>4</v>
      </c>
      <c r="G12" s="18">
        <f t="shared" si="0"/>
        <v>4</v>
      </c>
    </row>
    <row r="13" spans="1:7" x14ac:dyDescent="0.25">
      <c r="A13" s="4" t="s">
        <v>33</v>
      </c>
      <c r="B13" s="11">
        <v>0</v>
      </c>
      <c r="C13" s="11">
        <v>0</v>
      </c>
      <c r="D13" s="11">
        <v>0</v>
      </c>
      <c r="E13" s="11">
        <v>0</v>
      </c>
      <c r="F13" s="17">
        <v>6</v>
      </c>
      <c r="G13" s="18">
        <f t="shared" si="0"/>
        <v>6</v>
      </c>
    </row>
    <row r="14" spans="1:7" x14ac:dyDescent="0.25">
      <c r="A14" s="4" t="s">
        <v>31</v>
      </c>
      <c r="B14" s="11">
        <v>0</v>
      </c>
      <c r="C14" s="11">
        <v>0</v>
      </c>
      <c r="D14" s="11">
        <v>1</v>
      </c>
      <c r="E14" s="11">
        <v>1</v>
      </c>
      <c r="F14" s="17">
        <v>30</v>
      </c>
      <c r="G14" s="18">
        <f t="shared" si="0"/>
        <v>32</v>
      </c>
    </row>
    <row r="15" spans="1:7" x14ac:dyDescent="0.25">
      <c r="A15" s="6" t="s">
        <v>21</v>
      </c>
      <c r="B15" s="11"/>
      <c r="C15" s="11"/>
      <c r="D15" s="11"/>
      <c r="E15" s="11"/>
      <c r="F15" s="17"/>
      <c r="G15" s="18"/>
    </row>
    <row r="16" spans="1:7" x14ac:dyDescent="0.25">
      <c r="A16" s="4" t="s">
        <v>27</v>
      </c>
      <c r="B16" s="11">
        <v>0</v>
      </c>
      <c r="C16" s="11">
        <v>0</v>
      </c>
      <c r="D16" s="11">
        <v>0</v>
      </c>
      <c r="E16" s="11">
        <v>0</v>
      </c>
      <c r="F16" s="17">
        <v>10</v>
      </c>
      <c r="G16" s="18">
        <f t="shared" si="0"/>
        <v>10</v>
      </c>
    </row>
    <row r="17" spans="1:7" x14ac:dyDescent="0.25">
      <c r="A17" s="85" t="s">
        <v>135</v>
      </c>
      <c r="B17" s="11"/>
      <c r="C17" s="11"/>
      <c r="D17" s="11"/>
      <c r="E17" s="11"/>
      <c r="F17" s="17"/>
      <c r="G17" s="18"/>
    </row>
    <row r="18" spans="1:7" x14ac:dyDescent="0.25">
      <c r="A18" s="4" t="s">
        <v>133</v>
      </c>
      <c r="B18" s="11">
        <v>1</v>
      </c>
      <c r="C18" s="11">
        <v>0</v>
      </c>
      <c r="D18" s="11">
        <v>0</v>
      </c>
      <c r="E18" s="11">
        <v>0</v>
      </c>
      <c r="F18" s="17">
        <v>13</v>
      </c>
      <c r="G18" s="18">
        <f>SUM(B18:F18)</f>
        <v>14</v>
      </c>
    </row>
    <row r="19" spans="1:7" s="2" customFormat="1" x14ac:dyDescent="0.25">
      <c r="A19" s="77" t="s">
        <v>0</v>
      </c>
      <c r="B19" s="78">
        <f>SUM(B5:B18)</f>
        <v>6</v>
      </c>
      <c r="C19" s="78">
        <f t="shared" ref="C19:G19" si="1">SUM(C5:C18)</f>
        <v>2</v>
      </c>
      <c r="D19" s="78">
        <f t="shared" si="1"/>
        <v>2</v>
      </c>
      <c r="E19" s="78">
        <f t="shared" si="1"/>
        <v>4</v>
      </c>
      <c r="F19" s="78">
        <f t="shared" si="1"/>
        <v>103</v>
      </c>
      <c r="G19" s="78">
        <f t="shared" si="1"/>
        <v>117</v>
      </c>
    </row>
    <row r="20" spans="1:7" x14ac:dyDescent="0.25">
      <c r="A20" s="79" t="s">
        <v>111</v>
      </c>
      <c r="B20" s="80">
        <f>B19/$G19*100</f>
        <v>5.1282051282051277</v>
      </c>
      <c r="C20" s="80">
        <f t="shared" ref="C20:G20" si="2">C19/$G19*100</f>
        <v>1.7094017094017095</v>
      </c>
      <c r="D20" s="80">
        <f t="shared" si="2"/>
        <v>1.7094017094017095</v>
      </c>
      <c r="E20" s="80">
        <f t="shared" si="2"/>
        <v>3.4188034188034191</v>
      </c>
      <c r="F20" s="80">
        <f t="shared" si="2"/>
        <v>88.034188034188034</v>
      </c>
      <c r="G20" s="80">
        <f t="shared" si="2"/>
        <v>100</v>
      </c>
    </row>
    <row r="21" spans="1:7" x14ac:dyDescent="0.25">
      <c r="A21" s="15" t="s">
        <v>149</v>
      </c>
    </row>
    <row r="22" spans="1:7" x14ac:dyDescent="0.25">
      <c r="A22" s="14"/>
    </row>
    <row r="23" spans="1:7" x14ac:dyDescent="0.25">
      <c r="A23" s="14"/>
    </row>
    <row r="24" spans="1:7" x14ac:dyDescent="0.25">
      <c r="A24" s="14"/>
      <c r="B24" s="19"/>
      <c r="C24" s="16"/>
      <c r="D24" s="16"/>
      <c r="E24" s="16"/>
    </row>
    <row r="25" spans="1:7" x14ac:dyDescent="0.25">
      <c r="A25" s="14"/>
      <c r="B25" s="19"/>
      <c r="C25" s="16"/>
      <c r="D25" s="16"/>
      <c r="E25" s="16"/>
    </row>
    <row r="26" spans="1:7" x14ac:dyDescent="0.25">
      <c r="A26" s="14"/>
      <c r="B26" s="19"/>
      <c r="C26" s="16"/>
      <c r="D26" s="16"/>
      <c r="E26" s="16"/>
    </row>
    <row r="27" spans="1:7" x14ac:dyDescent="0.25">
      <c r="A27" s="14"/>
      <c r="B27" s="19"/>
      <c r="C27" s="16"/>
      <c r="D27" s="16"/>
      <c r="E27" s="16"/>
    </row>
    <row r="28" spans="1:7" x14ac:dyDescent="0.25">
      <c r="A28" s="14"/>
    </row>
    <row r="29" spans="1:7" x14ac:dyDescent="0.25">
      <c r="A29" s="14"/>
    </row>
    <row r="30" spans="1:7" x14ac:dyDescent="0.25">
      <c r="A30" s="14"/>
    </row>
    <row r="31" spans="1:7" x14ac:dyDescent="0.25">
      <c r="A31" s="14"/>
    </row>
    <row r="32" spans="1:7" x14ac:dyDescent="0.25">
      <c r="A32" s="14"/>
    </row>
    <row r="33" spans="1:1" x14ac:dyDescent="0.25">
      <c r="A33" s="14"/>
    </row>
    <row r="34" spans="1:1" x14ac:dyDescent="0.25">
      <c r="A34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B19" sqref="B19"/>
    </sheetView>
  </sheetViews>
  <sheetFormatPr defaultRowHeight="15" x14ac:dyDescent="0.25"/>
  <cols>
    <col min="1" max="1" width="44.85546875" customWidth="1"/>
    <col min="2" max="5" width="11.7109375" customWidth="1"/>
    <col min="6" max="6" width="11.28515625" customWidth="1"/>
  </cols>
  <sheetData>
    <row r="1" spans="1:6" x14ac:dyDescent="0.25">
      <c r="A1" s="3" t="s">
        <v>144</v>
      </c>
    </row>
    <row r="2" spans="1:6" x14ac:dyDescent="0.25">
      <c r="A2" s="3"/>
    </row>
    <row r="3" spans="1:6" x14ac:dyDescent="0.25">
      <c r="A3" s="9" t="s">
        <v>28</v>
      </c>
      <c r="B3" s="35" t="s">
        <v>91</v>
      </c>
      <c r="C3" s="35" t="s">
        <v>92</v>
      </c>
      <c r="D3" s="35" t="s">
        <v>93</v>
      </c>
      <c r="E3" s="35" t="s">
        <v>94</v>
      </c>
      <c r="F3" s="36" t="s">
        <v>44</v>
      </c>
    </row>
    <row r="4" spans="1:6" ht="12.75" customHeight="1" x14ac:dyDescent="0.25">
      <c r="A4" s="24" t="s">
        <v>19</v>
      </c>
      <c r="B4" s="37"/>
      <c r="C4" s="37"/>
      <c r="D4" s="37"/>
      <c r="E4" s="37"/>
      <c r="F4" s="38"/>
    </row>
    <row r="5" spans="1:6" x14ac:dyDescent="0.25">
      <c r="A5" s="4" t="s">
        <v>22</v>
      </c>
      <c r="B5" s="11">
        <v>1</v>
      </c>
      <c r="C5" s="11">
        <v>0</v>
      </c>
      <c r="D5" s="11">
        <v>0</v>
      </c>
      <c r="E5" s="11">
        <v>0</v>
      </c>
      <c r="F5" s="18">
        <f>SUM(B5:E5)</f>
        <v>1</v>
      </c>
    </row>
    <row r="6" spans="1:6" x14ac:dyDescent="0.25">
      <c r="A6" s="4" t="s">
        <v>23</v>
      </c>
      <c r="B6" s="11">
        <v>9</v>
      </c>
      <c r="C6" s="11">
        <v>4</v>
      </c>
      <c r="D6" s="11">
        <v>2</v>
      </c>
      <c r="E6" s="11">
        <v>0</v>
      </c>
      <c r="F6" s="18">
        <f>SUM(B6:E6)</f>
        <v>15</v>
      </c>
    </row>
    <row r="7" spans="1:6" x14ac:dyDescent="0.25">
      <c r="A7" s="4" t="s">
        <v>24</v>
      </c>
      <c r="B7" s="11">
        <v>1</v>
      </c>
      <c r="C7" s="11">
        <v>0</v>
      </c>
      <c r="D7" s="11">
        <v>1</v>
      </c>
      <c r="E7" s="11">
        <v>0</v>
      </c>
      <c r="F7" s="18">
        <f>SUM(B7:E7)</f>
        <v>2</v>
      </c>
    </row>
    <row r="8" spans="1:6" x14ac:dyDescent="0.25">
      <c r="A8" s="4" t="s">
        <v>31</v>
      </c>
      <c r="B8" s="17">
        <v>8</v>
      </c>
      <c r="C8" s="11">
        <v>4</v>
      </c>
      <c r="D8" s="11">
        <v>5</v>
      </c>
      <c r="E8" s="11">
        <v>0</v>
      </c>
      <c r="F8" s="18">
        <f>SUM(B8:E8)</f>
        <v>17</v>
      </c>
    </row>
    <row r="9" spans="1:6" x14ac:dyDescent="0.25">
      <c r="A9" s="4" t="s">
        <v>32</v>
      </c>
      <c r="B9" s="17">
        <v>9</v>
      </c>
      <c r="C9" s="11">
        <v>1</v>
      </c>
      <c r="D9" s="11">
        <v>2</v>
      </c>
      <c r="E9" s="11">
        <v>0</v>
      </c>
      <c r="F9" s="18">
        <f>SUM(B9:E9)</f>
        <v>12</v>
      </c>
    </row>
    <row r="10" spans="1:6" x14ac:dyDescent="0.25">
      <c r="A10" s="6" t="s">
        <v>20</v>
      </c>
      <c r="B10" s="17"/>
      <c r="C10" s="11"/>
      <c r="D10" s="11"/>
      <c r="E10" s="11"/>
      <c r="F10" s="18"/>
    </row>
    <row r="11" spans="1:6" x14ac:dyDescent="0.25">
      <c r="A11" s="4" t="s">
        <v>25</v>
      </c>
      <c r="B11" s="17">
        <v>4</v>
      </c>
      <c r="C11" s="11">
        <v>0</v>
      </c>
      <c r="D11" s="11">
        <v>0</v>
      </c>
      <c r="E11" s="11">
        <v>0</v>
      </c>
      <c r="F11" s="18">
        <f>SUM(B11:E11)</f>
        <v>4</v>
      </c>
    </row>
    <row r="12" spans="1:6" x14ac:dyDescent="0.25">
      <c r="A12" s="4" t="s">
        <v>26</v>
      </c>
      <c r="B12" s="17">
        <v>3</v>
      </c>
      <c r="C12" s="11">
        <v>1</v>
      </c>
      <c r="D12" s="11">
        <v>0</v>
      </c>
      <c r="E12" s="11">
        <v>0</v>
      </c>
      <c r="F12" s="18">
        <f>SUM(B12:E12)</f>
        <v>4</v>
      </c>
    </row>
    <row r="13" spans="1:6" x14ac:dyDescent="0.25">
      <c r="A13" s="4" t="s">
        <v>33</v>
      </c>
      <c r="B13" s="11">
        <v>4</v>
      </c>
      <c r="C13" s="11">
        <v>1</v>
      </c>
      <c r="D13" s="11">
        <v>1</v>
      </c>
      <c r="E13" s="11">
        <v>0</v>
      </c>
      <c r="F13" s="18">
        <f>SUM(B13:E13)</f>
        <v>6</v>
      </c>
    </row>
    <row r="14" spans="1:6" x14ac:dyDescent="0.25">
      <c r="A14" s="4" t="s">
        <v>31</v>
      </c>
      <c r="B14" s="11">
        <v>23</v>
      </c>
      <c r="C14" s="11">
        <v>6</v>
      </c>
      <c r="D14" s="11">
        <v>2</v>
      </c>
      <c r="E14" s="11">
        <v>1</v>
      </c>
      <c r="F14" s="18">
        <f>SUM(B14:E14)</f>
        <v>32</v>
      </c>
    </row>
    <row r="15" spans="1:6" x14ac:dyDescent="0.25">
      <c r="A15" s="6" t="s">
        <v>21</v>
      </c>
      <c r="B15" s="11"/>
      <c r="C15" s="11"/>
      <c r="D15" s="11"/>
      <c r="E15" s="11"/>
      <c r="F15" s="18"/>
    </row>
    <row r="16" spans="1:6" x14ac:dyDescent="0.25">
      <c r="A16" s="4" t="s">
        <v>27</v>
      </c>
      <c r="B16" s="11">
        <v>0</v>
      </c>
      <c r="C16" s="11">
        <v>10</v>
      </c>
      <c r="D16" s="11">
        <v>0</v>
      </c>
      <c r="E16" s="11">
        <v>0</v>
      </c>
      <c r="F16" s="18">
        <f>SUM(B16:E16)</f>
        <v>10</v>
      </c>
    </row>
    <row r="17" spans="1:6" x14ac:dyDescent="0.25">
      <c r="A17" s="85" t="s">
        <v>135</v>
      </c>
      <c r="B17" s="11"/>
      <c r="C17" s="11"/>
      <c r="D17" s="11"/>
      <c r="E17" s="11"/>
      <c r="F17" s="18"/>
    </row>
    <row r="18" spans="1:6" x14ac:dyDescent="0.25">
      <c r="A18" s="4" t="s">
        <v>133</v>
      </c>
      <c r="B18" s="11">
        <v>11</v>
      </c>
      <c r="C18" s="11">
        <v>1</v>
      </c>
      <c r="D18" s="11">
        <v>1</v>
      </c>
      <c r="E18" s="11">
        <v>1</v>
      </c>
      <c r="F18" s="18">
        <f>SUM(B18:E18)</f>
        <v>14</v>
      </c>
    </row>
    <row r="19" spans="1:6" s="2" customFormat="1" x14ac:dyDescent="0.25">
      <c r="A19" s="77" t="s">
        <v>0</v>
      </c>
      <c r="B19" s="78">
        <f>SUM(B5:B18)</f>
        <v>73</v>
      </c>
      <c r="C19" s="78">
        <f t="shared" ref="C19:E19" si="0">SUM(C5:C18)</f>
        <v>28</v>
      </c>
      <c r="D19" s="78">
        <f t="shared" si="0"/>
        <v>14</v>
      </c>
      <c r="E19" s="78">
        <f t="shared" si="0"/>
        <v>2</v>
      </c>
      <c r="F19" s="78">
        <f>SUM(F5:F18)</f>
        <v>117</v>
      </c>
    </row>
    <row r="20" spans="1:6" x14ac:dyDescent="0.25">
      <c r="A20" s="79" t="s">
        <v>111</v>
      </c>
      <c r="B20" s="80">
        <f>B19/$F19*100</f>
        <v>62.393162393162392</v>
      </c>
      <c r="C20" s="80">
        <f t="shared" ref="C20:F20" si="1">C19/$F19*100</f>
        <v>23.931623931623932</v>
      </c>
      <c r="D20" s="80">
        <f t="shared" si="1"/>
        <v>11.965811965811966</v>
      </c>
      <c r="E20" s="80">
        <f t="shared" si="1"/>
        <v>1.7094017094017095</v>
      </c>
      <c r="F20" s="80">
        <f t="shared" si="1"/>
        <v>100</v>
      </c>
    </row>
    <row r="21" spans="1:6" x14ac:dyDescent="0.25">
      <c r="A21" s="15" t="s">
        <v>150</v>
      </c>
    </row>
    <row r="22" spans="1:6" x14ac:dyDescent="0.25">
      <c r="A22" s="14"/>
    </row>
    <row r="23" spans="1:6" x14ac:dyDescent="0.25">
      <c r="A23" s="14"/>
    </row>
    <row r="24" spans="1:6" x14ac:dyDescent="0.25">
      <c r="A24" s="14"/>
      <c r="B24" s="19"/>
      <c r="C24" s="16"/>
      <c r="D24" s="16"/>
      <c r="E24" s="16"/>
    </row>
    <row r="25" spans="1:6" x14ac:dyDescent="0.25">
      <c r="A25" s="14"/>
      <c r="B25" s="19"/>
      <c r="C25" s="16"/>
      <c r="D25" s="16"/>
      <c r="E25" s="16"/>
    </row>
    <row r="26" spans="1:6" x14ac:dyDescent="0.25">
      <c r="A26" s="14"/>
      <c r="B26" s="19"/>
      <c r="C26" s="16"/>
      <c r="D26" s="16"/>
      <c r="E26" s="16"/>
    </row>
    <row r="27" spans="1:6" x14ac:dyDescent="0.25">
      <c r="A27" s="14"/>
      <c r="B27" s="19"/>
      <c r="C27" s="16"/>
      <c r="D27" s="16"/>
      <c r="E27" s="16"/>
    </row>
    <row r="28" spans="1:6" x14ac:dyDescent="0.25">
      <c r="A28" s="14"/>
    </row>
    <row r="29" spans="1:6" x14ac:dyDescent="0.25">
      <c r="A29" s="14"/>
    </row>
    <row r="30" spans="1:6" x14ac:dyDescent="0.25">
      <c r="A30" s="14"/>
    </row>
    <row r="31" spans="1:6" x14ac:dyDescent="0.25">
      <c r="A31" s="14"/>
    </row>
    <row r="32" spans="1:6" x14ac:dyDescent="0.25">
      <c r="A32" s="14"/>
    </row>
    <row r="33" spans="1:1" x14ac:dyDescent="0.25">
      <c r="A33" s="14"/>
    </row>
    <row r="34" spans="1:1" x14ac:dyDescent="0.25">
      <c r="A34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activeCell="G30" sqref="G30"/>
    </sheetView>
  </sheetViews>
  <sheetFormatPr defaultRowHeight="15" x14ac:dyDescent="0.25"/>
  <cols>
    <col min="1" max="1" width="44.85546875" customWidth="1"/>
    <col min="2" max="4" width="11.7109375" customWidth="1"/>
    <col min="5" max="5" width="11.28515625" customWidth="1"/>
  </cols>
  <sheetData>
    <row r="1" spans="1:5" x14ac:dyDescent="0.25">
      <c r="A1" s="3" t="s">
        <v>145</v>
      </c>
    </row>
    <row r="2" spans="1:5" x14ac:dyDescent="0.25">
      <c r="A2" s="3" t="s">
        <v>112</v>
      </c>
    </row>
    <row r="3" spans="1:5" x14ac:dyDescent="0.25">
      <c r="A3" s="3"/>
    </row>
    <row r="4" spans="1:5" ht="36.75" x14ac:dyDescent="0.25">
      <c r="A4" s="9" t="s">
        <v>28</v>
      </c>
      <c r="B4" s="35" t="s">
        <v>113</v>
      </c>
      <c r="C4" s="35" t="s">
        <v>96</v>
      </c>
      <c r="D4" s="35" t="s">
        <v>95</v>
      </c>
      <c r="E4" s="36" t="s">
        <v>44</v>
      </c>
    </row>
    <row r="5" spans="1:5" ht="12.75" customHeight="1" x14ac:dyDescent="0.25">
      <c r="A5" s="24" t="s">
        <v>19</v>
      </c>
      <c r="B5" s="37"/>
      <c r="C5" s="37"/>
      <c r="D5" s="37"/>
      <c r="E5" s="38"/>
    </row>
    <row r="6" spans="1:5" x14ac:dyDescent="0.25">
      <c r="A6" s="4" t="s">
        <v>22</v>
      </c>
      <c r="B6" s="11">
        <v>0</v>
      </c>
      <c r="C6">
        <v>0</v>
      </c>
      <c r="D6" s="11">
        <v>1</v>
      </c>
      <c r="E6" s="18">
        <f>SUM(B6:D6)</f>
        <v>1</v>
      </c>
    </row>
    <row r="7" spans="1:5" x14ac:dyDescent="0.25">
      <c r="A7" s="4" t="s">
        <v>23</v>
      </c>
      <c r="B7" s="11">
        <v>9</v>
      </c>
      <c r="C7" s="11">
        <v>0</v>
      </c>
      <c r="D7" s="11">
        <v>5</v>
      </c>
      <c r="E7" s="18">
        <f>SUM(B7:D7)</f>
        <v>14</v>
      </c>
    </row>
    <row r="8" spans="1:5" x14ac:dyDescent="0.25">
      <c r="A8" s="4" t="s">
        <v>24</v>
      </c>
      <c r="B8" s="11">
        <v>1</v>
      </c>
      <c r="C8" s="11">
        <v>0</v>
      </c>
      <c r="D8" s="11">
        <v>1</v>
      </c>
      <c r="E8" s="18">
        <f>SUM(B8:D8)</f>
        <v>2</v>
      </c>
    </row>
    <row r="9" spans="1:5" x14ac:dyDescent="0.25">
      <c r="A9" s="4" t="s">
        <v>31</v>
      </c>
      <c r="B9" s="17">
        <v>5</v>
      </c>
      <c r="C9" s="11">
        <v>4</v>
      </c>
      <c r="D9" s="11">
        <v>7</v>
      </c>
      <c r="E9" s="18">
        <f>SUM(B9:D9)</f>
        <v>16</v>
      </c>
    </row>
    <row r="10" spans="1:5" x14ac:dyDescent="0.25">
      <c r="A10" s="4" t="s">
        <v>32</v>
      </c>
      <c r="B10" s="17">
        <v>6</v>
      </c>
      <c r="C10" s="11">
        <v>0</v>
      </c>
      <c r="D10" s="11">
        <v>5</v>
      </c>
      <c r="E10" s="18">
        <f>SUM(B10:D10)</f>
        <v>11</v>
      </c>
    </row>
    <row r="11" spans="1:5" x14ac:dyDescent="0.25">
      <c r="A11" s="6" t="s">
        <v>20</v>
      </c>
      <c r="C11" s="11"/>
      <c r="E11" s="18"/>
    </row>
    <row r="12" spans="1:5" x14ac:dyDescent="0.25">
      <c r="A12" s="4" t="s">
        <v>25</v>
      </c>
      <c r="B12" s="17">
        <v>1</v>
      </c>
      <c r="C12" s="11">
        <v>0</v>
      </c>
      <c r="D12" s="11">
        <v>3</v>
      </c>
      <c r="E12" s="18">
        <f>SUM(B12:D12)</f>
        <v>4</v>
      </c>
    </row>
    <row r="13" spans="1:5" x14ac:dyDescent="0.25">
      <c r="A13" s="4" t="s">
        <v>26</v>
      </c>
      <c r="B13" s="17">
        <v>2</v>
      </c>
      <c r="C13" s="11">
        <v>0</v>
      </c>
      <c r="D13" s="11">
        <v>2</v>
      </c>
      <c r="E13" s="18">
        <f>SUM(B13:D13)</f>
        <v>4</v>
      </c>
    </row>
    <row r="14" spans="1:5" x14ac:dyDescent="0.25">
      <c r="A14" s="4" t="s">
        <v>33</v>
      </c>
      <c r="B14" s="17">
        <v>2</v>
      </c>
      <c r="C14" s="11">
        <v>1</v>
      </c>
      <c r="D14" s="11">
        <v>3</v>
      </c>
      <c r="E14" s="18">
        <f>SUM(B14:D14)</f>
        <v>6</v>
      </c>
    </row>
    <row r="15" spans="1:5" x14ac:dyDescent="0.25">
      <c r="A15" s="4" t="s">
        <v>31</v>
      </c>
      <c r="B15" s="11">
        <v>9</v>
      </c>
      <c r="C15" s="11">
        <v>6</v>
      </c>
      <c r="D15" s="11">
        <v>16</v>
      </c>
      <c r="E15" s="18">
        <f>SUM(B15:D15)</f>
        <v>31</v>
      </c>
    </row>
    <row r="16" spans="1:5" x14ac:dyDescent="0.25">
      <c r="A16" s="6" t="s">
        <v>21</v>
      </c>
      <c r="C16" s="11"/>
      <c r="E16" s="18"/>
    </row>
    <row r="17" spans="1:5" x14ac:dyDescent="0.25">
      <c r="A17" s="4" t="s">
        <v>27</v>
      </c>
      <c r="B17" s="11">
        <v>10</v>
      </c>
      <c r="C17" s="11">
        <v>0</v>
      </c>
      <c r="D17" s="11">
        <v>0</v>
      </c>
      <c r="E17" s="18">
        <f>SUM(B17:D17)</f>
        <v>10</v>
      </c>
    </row>
    <row r="18" spans="1:5" x14ac:dyDescent="0.25">
      <c r="A18" s="85" t="s">
        <v>135</v>
      </c>
      <c r="B18" s="11"/>
      <c r="C18" s="11"/>
      <c r="D18" s="11"/>
      <c r="E18" s="18"/>
    </row>
    <row r="19" spans="1:5" x14ac:dyDescent="0.25">
      <c r="A19" s="4" t="s">
        <v>133</v>
      </c>
      <c r="B19" s="11">
        <v>2</v>
      </c>
      <c r="C19" s="11">
        <v>0</v>
      </c>
      <c r="D19" s="11">
        <v>4</v>
      </c>
      <c r="E19" s="18">
        <f>SUM(B19:D19)</f>
        <v>6</v>
      </c>
    </row>
    <row r="20" spans="1:5" s="2" customFormat="1" x14ac:dyDescent="0.25">
      <c r="A20" s="77" t="s">
        <v>0</v>
      </c>
      <c r="B20" s="78">
        <f>SUM(B6:B19)</f>
        <v>47</v>
      </c>
      <c r="C20" s="78">
        <f t="shared" ref="C20:E20" si="0">SUM(C6:C19)</f>
        <v>11</v>
      </c>
      <c r="D20" s="78">
        <f t="shared" si="0"/>
        <v>47</v>
      </c>
      <c r="E20" s="78">
        <f t="shared" si="0"/>
        <v>105</v>
      </c>
    </row>
    <row r="21" spans="1:5" s="2" customFormat="1" x14ac:dyDescent="0.25">
      <c r="A21" s="79" t="s">
        <v>111</v>
      </c>
      <c r="B21" s="80">
        <f>B20/$E20*100</f>
        <v>44.761904761904766</v>
      </c>
      <c r="C21" s="80">
        <f t="shared" ref="C21:E21" si="1">C20/$E20*100</f>
        <v>10.476190476190476</v>
      </c>
      <c r="D21" s="80">
        <f t="shared" si="1"/>
        <v>44.761904761904766</v>
      </c>
      <c r="E21" s="80">
        <f t="shared" si="1"/>
        <v>100</v>
      </c>
    </row>
    <row r="22" spans="1:5" x14ac:dyDescent="0.25">
      <c r="A22" s="15" t="s">
        <v>158</v>
      </c>
    </row>
    <row r="23" spans="1:5" x14ac:dyDescent="0.25">
      <c r="A23" s="14"/>
    </row>
    <row r="24" spans="1:5" x14ac:dyDescent="0.25">
      <c r="A24" s="14"/>
    </row>
    <row r="25" spans="1:5" x14ac:dyDescent="0.25">
      <c r="A25" s="14"/>
    </row>
    <row r="26" spans="1:5" x14ac:dyDescent="0.25">
      <c r="A26" s="14"/>
      <c r="B26" s="19"/>
      <c r="C26" s="16"/>
      <c r="D26" s="16"/>
    </row>
    <row r="27" spans="1:5" x14ac:dyDescent="0.25">
      <c r="A27" s="14"/>
      <c r="B27" s="19"/>
      <c r="C27" s="16"/>
      <c r="D27" s="16"/>
    </row>
    <row r="28" spans="1:5" x14ac:dyDescent="0.25">
      <c r="A28" s="14"/>
      <c r="B28" s="19"/>
      <c r="C28" s="16"/>
      <c r="D28" s="16"/>
    </row>
    <row r="29" spans="1:5" x14ac:dyDescent="0.25">
      <c r="A29" s="14"/>
      <c r="B29" s="19"/>
      <c r="C29" s="16"/>
      <c r="D29" s="16"/>
    </row>
    <row r="30" spans="1:5" x14ac:dyDescent="0.25">
      <c r="A30" s="14"/>
    </row>
    <row r="31" spans="1:5" x14ac:dyDescent="0.25">
      <c r="A31" s="14"/>
    </row>
    <row r="32" spans="1:5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19" sqref="C19"/>
    </sheetView>
  </sheetViews>
  <sheetFormatPr defaultRowHeight="15" x14ac:dyDescent="0.25"/>
  <cols>
    <col min="1" max="1" width="44.85546875" customWidth="1"/>
    <col min="2" max="3" width="11.7109375" customWidth="1"/>
    <col min="4" max="4" width="11.28515625" customWidth="1"/>
  </cols>
  <sheetData>
    <row r="1" spans="1:4" x14ac:dyDescent="0.25">
      <c r="A1" s="3" t="s">
        <v>146</v>
      </c>
    </row>
    <row r="2" spans="1:4" x14ac:dyDescent="0.25">
      <c r="A2" s="3"/>
    </row>
    <row r="3" spans="1:4" x14ac:dyDescent="0.25">
      <c r="A3" s="9" t="s">
        <v>28</v>
      </c>
      <c r="B3" s="35" t="s">
        <v>97</v>
      </c>
      <c r="C3" s="35" t="s">
        <v>98</v>
      </c>
      <c r="D3" s="36" t="s">
        <v>44</v>
      </c>
    </row>
    <row r="4" spans="1:4" ht="12.75" customHeight="1" x14ac:dyDescent="0.25">
      <c r="A4" s="24" t="s">
        <v>19</v>
      </c>
      <c r="B4" s="37"/>
      <c r="C4" s="37"/>
      <c r="D4" s="38"/>
    </row>
    <row r="5" spans="1:4" x14ac:dyDescent="0.25">
      <c r="A5" s="4" t="s">
        <v>22</v>
      </c>
      <c r="B5" s="11">
        <v>1</v>
      </c>
      <c r="C5" s="11">
        <v>0</v>
      </c>
      <c r="D5" s="18">
        <f>SUM(B5:C5)</f>
        <v>1</v>
      </c>
    </row>
    <row r="6" spans="1:4" x14ac:dyDescent="0.25">
      <c r="A6" s="4" t="s">
        <v>23</v>
      </c>
      <c r="B6" s="11">
        <v>12</v>
      </c>
      <c r="C6" s="11">
        <v>3</v>
      </c>
      <c r="D6" s="18">
        <f>SUM(B6:C6)</f>
        <v>15</v>
      </c>
    </row>
    <row r="7" spans="1:4" x14ac:dyDescent="0.25">
      <c r="A7" s="4" t="s">
        <v>24</v>
      </c>
      <c r="B7" s="11">
        <v>2</v>
      </c>
      <c r="C7" s="11">
        <v>0</v>
      </c>
      <c r="D7" s="18">
        <f>SUM(B7:C7)</f>
        <v>2</v>
      </c>
    </row>
    <row r="8" spans="1:4" x14ac:dyDescent="0.25">
      <c r="A8" s="4" t="s">
        <v>31</v>
      </c>
      <c r="B8" s="17">
        <v>8</v>
      </c>
      <c r="C8" s="11">
        <v>9</v>
      </c>
      <c r="D8" s="18">
        <f>SUM(B8:C8)</f>
        <v>17</v>
      </c>
    </row>
    <row r="9" spans="1:4" x14ac:dyDescent="0.25">
      <c r="A9" s="4" t="s">
        <v>32</v>
      </c>
      <c r="B9" s="17">
        <v>11</v>
      </c>
      <c r="C9" s="11">
        <v>1</v>
      </c>
      <c r="D9" s="18">
        <f>SUM(B9:C9)</f>
        <v>12</v>
      </c>
    </row>
    <row r="10" spans="1:4" x14ac:dyDescent="0.25">
      <c r="A10" s="6" t="s">
        <v>20</v>
      </c>
      <c r="B10" s="17"/>
      <c r="C10" s="11"/>
      <c r="D10" s="18"/>
    </row>
    <row r="11" spans="1:4" x14ac:dyDescent="0.25">
      <c r="A11" s="4" t="s">
        <v>25</v>
      </c>
      <c r="B11" s="17">
        <v>4</v>
      </c>
      <c r="C11" s="11">
        <v>0</v>
      </c>
      <c r="D11" s="18">
        <f>SUM(B11:C11)</f>
        <v>4</v>
      </c>
    </row>
    <row r="12" spans="1:4" x14ac:dyDescent="0.25">
      <c r="A12" s="4" t="s">
        <v>26</v>
      </c>
      <c r="B12" s="17">
        <v>3</v>
      </c>
      <c r="C12" s="11">
        <v>1</v>
      </c>
      <c r="D12" s="18">
        <f>SUM(B12:C12)</f>
        <v>4</v>
      </c>
    </row>
    <row r="13" spans="1:4" x14ac:dyDescent="0.25">
      <c r="A13" s="4" t="s">
        <v>33</v>
      </c>
      <c r="B13" s="11">
        <v>0</v>
      </c>
      <c r="C13" s="11">
        <v>6</v>
      </c>
      <c r="D13" s="18">
        <f>SUM(B13:C13)</f>
        <v>6</v>
      </c>
    </row>
    <row r="14" spans="1:4" x14ac:dyDescent="0.25">
      <c r="A14" s="4" t="s">
        <v>31</v>
      </c>
      <c r="B14" s="11">
        <v>22</v>
      </c>
      <c r="C14" s="11">
        <v>10</v>
      </c>
      <c r="D14" s="18">
        <f>SUM(B14:C14)</f>
        <v>32</v>
      </c>
    </row>
    <row r="15" spans="1:4" x14ac:dyDescent="0.25">
      <c r="A15" s="6" t="s">
        <v>21</v>
      </c>
      <c r="B15" s="11"/>
      <c r="C15" s="11"/>
      <c r="D15" s="18"/>
    </row>
    <row r="16" spans="1:4" x14ac:dyDescent="0.25">
      <c r="A16" s="4" t="s">
        <v>27</v>
      </c>
      <c r="B16" s="11">
        <v>0</v>
      </c>
      <c r="C16" s="11">
        <v>10</v>
      </c>
      <c r="D16" s="18">
        <f>SUM(B16:C16)</f>
        <v>10</v>
      </c>
    </row>
    <row r="17" spans="1:4" x14ac:dyDescent="0.25">
      <c r="A17" s="85" t="s">
        <v>135</v>
      </c>
      <c r="B17" s="11"/>
      <c r="C17" s="11"/>
      <c r="D17" s="18"/>
    </row>
    <row r="18" spans="1:4" x14ac:dyDescent="0.25">
      <c r="A18" s="4" t="s">
        <v>133</v>
      </c>
      <c r="B18" s="11">
        <v>11</v>
      </c>
      <c r="C18" s="11">
        <v>3</v>
      </c>
      <c r="D18" s="18">
        <f>SUM(B18:C18)</f>
        <v>14</v>
      </c>
    </row>
    <row r="19" spans="1:4" s="2" customFormat="1" x14ac:dyDescent="0.25">
      <c r="A19" s="77" t="s">
        <v>0</v>
      </c>
      <c r="B19" s="78">
        <f>SUM(B5:B18)</f>
        <v>74</v>
      </c>
      <c r="C19" s="78">
        <f t="shared" ref="C19:D19" si="0">SUM(C5:C18)</f>
        <v>43</v>
      </c>
      <c r="D19" s="78">
        <f t="shared" si="0"/>
        <v>117</v>
      </c>
    </row>
    <row r="20" spans="1:4" x14ac:dyDescent="0.25">
      <c r="A20" s="79" t="s">
        <v>111</v>
      </c>
      <c r="B20" s="80">
        <f>B19/$D19*100</f>
        <v>63.247863247863243</v>
      </c>
      <c r="C20" s="80">
        <f t="shared" ref="C20:D20" si="1">C19/$D19*100</f>
        <v>36.752136752136757</v>
      </c>
      <c r="D20" s="80">
        <f t="shared" si="1"/>
        <v>100</v>
      </c>
    </row>
    <row r="21" spans="1:4" x14ac:dyDescent="0.25">
      <c r="A21" s="15" t="s">
        <v>151</v>
      </c>
    </row>
    <row r="22" spans="1:4" x14ac:dyDescent="0.25">
      <c r="A22" s="14"/>
    </row>
    <row r="23" spans="1:4" x14ac:dyDescent="0.25">
      <c r="A23" s="14"/>
    </row>
    <row r="24" spans="1:4" x14ac:dyDescent="0.25">
      <c r="A24" s="14"/>
      <c r="B24" s="19"/>
      <c r="C24" s="16"/>
    </row>
    <row r="25" spans="1:4" x14ac:dyDescent="0.25">
      <c r="A25" s="14"/>
      <c r="B25" s="19"/>
      <c r="C25" s="16"/>
    </row>
    <row r="26" spans="1:4" x14ac:dyDescent="0.25">
      <c r="A26" s="14"/>
      <c r="B26" s="19"/>
      <c r="C26" s="16"/>
    </row>
    <row r="27" spans="1:4" x14ac:dyDescent="0.25">
      <c r="A27" s="14"/>
      <c r="B27" s="19"/>
      <c r="C27" s="16"/>
    </row>
    <row r="28" spans="1:4" x14ac:dyDescent="0.25">
      <c r="A28" s="14"/>
    </row>
    <row r="29" spans="1:4" x14ac:dyDescent="0.25">
      <c r="A29" s="14"/>
    </row>
    <row r="30" spans="1:4" x14ac:dyDescent="0.25">
      <c r="A30" s="14"/>
    </row>
    <row r="31" spans="1:4" x14ac:dyDescent="0.25">
      <c r="A31" s="14"/>
    </row>
    <row r="32" spans="1:4" x14ac:dyDescent="0.25">
      <c r="A32" s="14"/>
    </row>
    <row r="33" spans="1:1" x14ac:dyDescent="0.25">
      <c r="A33" s="14"/>
    </row>
    <row r="34" spans="1:1" x14ac:dyDescent="0.25">
      <c r="A34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00" workbookViewId="0">
      <selection activeCell="A24" sqref="A24"/>
    </sheetView>
  </sheetViews>
  <sheetFormatPr defaultRowHeight="15" x14ac:dyDescent="0.25"/>
  <cols>
    <col min="1" max="1" width="40.42578125" customWidth="1"/>
    <col min="2" max="2" width="12.42578125" customWidth="1"/>
    <col min="3" max="3" width="0.85546875" customWidth="1"/>
    <col min="4" max="4" width="14.5703125" customWidth="1"/>
    <col min="5" max="5" width="14.42578125" customWidth="1"/>
  </cols>
  <sheetData>
    <row r="1" spans="1:5" x14ac:dyDescent="0.25">
      <c r="A1" s="3" t="s">
        <v>147</v>
      </c>
      <c r="B1" s="3"/>
      <c r="C1" s="3"/>
      <c r="D1" s="3"/>
    </row>
    <row r="2" spans="1:5" x14ac:dyDescent="0.25">
      <c r="A2" s="3" t="s">
        <v>115</v>
      </c>
      <c r="B2" s="3"/>
      <c r="C2" s="3"/>
      <c r="D2" s="3"/>
    </row>
    <row r="3" spans="1:5" x14ac:dyDescent="0.25">
      <c r="A3" s="3"/>
      <c r="B3" s="3"/>
      <c r="C3" s="3"/>
      <c r="D3" s="3"/>
    </row>
    <row r="4" spans="1:5" x14ac:dyDescent="0.25">
      <c r="A4" s="42"/>
      <c r="B4" s="221" t="s">
        <v>99</v>
      </c>
      <c r="C4" s="44"/>
      <c r="D4" s="223" t="s">
        <v>100</v>
      </c>
      <c r="E4" s="223"/>
    </row>
    <row r="5" spans="1:5" ht="34.5" customHeight="1" x14ac:dyDescent="0.25">
      <c r="A5" s="72" t="s">
        <v>28</v>
      </c>
      <c r="B5" s="222"/>
      <c r="C5" s="46"/>
      <c r="D5" s="41" t="s">
        <v>108</v>
      </c>
      <c r="E5" s="41" t="s">
        <v>109</v>
      </c>
    </row>
    <row r="6" spans="1:5" ht="14.25" customHeight="1" x14ac:dyDescent="0.25">
      <c r="A6" s="6" t="s">
        <v>19</v>
      </c>
      <c r="B6" s="6"/>
      <c r="C6" s="6"/>
      <c r="D6" s="6"/>
      <c r="E6" s="29"/>
    </row>
    <row r="7" spans="1:5" x14ac:dyDescent="0.25">
      <c r="A7" s="4" t="s">
        <v>22</v>
      </c>
      <c r="B7" s="17">
        <v>0</v>
      </c>
      <c r="C7" s="4"/>
      <c r="D7" s="4">
        <v>0</v>
      </c>
      <c r="E7" s="17">
        <v>0</v>
      </c>
    </row>
    <row r="8" spans="1:5" x14ac:dyDescent="0.25">
      <c r="A8" s="4" t="s">
        <v>23</v>
      </c>
      <c r="B8" s="17">
        <v>2</v>
      </c>
      <c r="C8" s="4"/>
      <c r="D8" s="4">
        <v>1</v>
      </c>
      <c r="E8" s="17">
        <v>0</v>
      </c>
    </row>
    <row r="9" spans="1:5" x14ac:dyDescent="0.25">
      <c r="A9" s="4" t="s">
        <v>24</v>
      </c>
      <c r="B9" s="17">
        <v>0</v>
      </c>
      <c r="C9" s="4"/>
      <c r="D9" s="4">
        <v>0</v>
      </c>
      <c r="E9" s="17">
        <v>0</v>
      </c>
    </row>
    <row r="10" spans="1:5" x14ac:dyDescent="0.25">
      <c r="A10" s="4" t="s">
        <v>31</v>
      </c>
      <c r="B10" s="17">
        <v>4</v>
      </c>
      <c r="C10" s="4"/>
      <c r="D10" s="4">
        <v>4</v>
      </c>
      <c r="E10" s="17">
        <v>10</v>
      </c>
    </row>
    <row r="11" spans="1:5" x14ac:dyDescent="0.25">
      <c r="A11" s="4" t="s">
        <v>32</v>
      </c>
      <c r="B11" s="17"/>
      <c r="C11" s="4"/>
      <c r="D11" s="4"/>
      <c r="E11" s="17"/>
    </row>
    <row r="12" spans="1:5" x14ac:dyDescent="0.25">
      <c r="A12" s="6" t="s">
        <v>20</v>
      </c>
      <c r="B12" s="17"/>
      <c r="C12" s="6"/>
      <c r="D12" s="6"/>
      <c r="E12" s="17"/>
    </row>
    <row r="13" spans="1:5" x14ac:dyDescent="0.25">
      <c r="A13" s="4" t="s">
        <v>25</v>
      </c>
      <c r="B13" s="17">
        <v>0</v>
      </c>
      <c r="C13" s="4"/>
      <c r="D13" s="4">
        <v>0</v>
      </c>
      <c r="E13" s="17">
        <v>0</v>
      </c>
    </row>
    <row r="14" spans="1:5" x14ac:dyDescent="0.25">
      <c r="A14" s="4" t="s">
        <v>26</v>
      </c>
      <c r="B14" s="17">
        <v>1</v>
      </c>
      <c r="C14" s="4"/>
      <c r="D14" s="4">
        <v>0</v>
      </c>
      <c r="E14" s="17">
        <v>0</v>
      </c>
    </row>
    <row r="15" spans="1:5" x14ac:dyDescent="0.25">
      <c r="A15" s="4" t="s">
        <v>33</v>
      </c>
      <c r="B15" s="17">
        <v>1</v>
      </c>
      <c r="C15" s="4"/>
      <c r="D15" s="4">
        <v>5</v>
      </c>
      <c r="E15" s="17">
        <v>10</v>
      </c>
    </row>
    <row r="16" spans="1:5" x14ac:dyDescent="0.25">
      <c r="A16" s="4" t="s">
        <v>31</v>
      </c>
      <c r="B16" s="17">
        <v>8</v>
      </c>
      <c r="C16" s="4"/>
      <c r="D16" s="4">
        <v>1</v>
      </c>
      <c r="E16" s="17">
        <v>2</v>
      </c>
    </row>
    <row r="17" spans="1:5" x14ac:dyDescent="0.25">
      <c r="A17" s="6" t="s">
        <v>21</v>
      </c>
      <c r="B17" s="17"/>
      <c r="C17" s="6"/>
      <c r="D17" s="6"/>
      <c r="E17" s="17"/>
    </row>
    <row r="18" spans="1:5" x14ac:dyDescent="0.25">
      <c r="A18" s="4" t="s">
        <v>27</v>
      </c>
      <c r="B18" s="17">
        <v>7</v>
      </c>
      <c r="C18" s="4"/>
      <c r="D18" s="4">
        <v>3</v>
      </c>
      <c r="E18" s="17">
        <v>1</v>
      </c>
    </row>
    <row r="19" spans="1:5" x14ac:dyDescent="0.25">
      <c r="A19" s="85" t="s">
        <v>135</v>
      </c>
      <c r="B19" s="17"/>
      <c r="C19" s="4"/>
      <c r="D19" s="4"/>
      <c r="E19" s="17"/>
    </row>
    <row r="20" spans="1:5" x14ac:dyDescent="0.25">
      <c r="A20" s="4" t="s">
        <v>133</v>
      </c>
      <c r="B20" s="17">
        <v>0</v>
      </c>
      <c r="C20" s="4"/>
      <c r="D20" s="4">
        <v>2</v>
      </c>
      <c r="E20" s="17">
        <v>6</v>
      </c>
    </row>
    <row r="21" spans="1:5" s="2" customFormat="1" x14ac:dyDescent="0.25">
      <c r="A21" s="77" t="s">
        <v>114</v>
      </c>
      <c r="B21" s="77">
        <f>SUM(B7:B20)</f>
        <v>23</v>
      </c>
      <c r="C21" s="77"/>
      <c r="D21" s="77">
        <f>SUM(D7:D20)</f>
        <v>16</v>
      </c>
      <c r="E21" s="77">
        <f>SUM(E7:E20)</f>
        <v>29</v>
      </c>
    </row>
    <row r="22" spans="1:5" s="2" customFormat="1" x14ac:dyDescent="0.25">
      <c r="A22" s="79" t="s">
        <v>111</v>
      </c>
      <c r="B22" s="80">
        <f>B21/39*100</f>
        <v>58.974358974358978</v>
      </c>
      <c r="C22" s="80"/>
      <c r="D22" s="80">
        <f>D21/39*100</f>
        <v>41.025641025641022</v>
      </c>
      <c r="E22" s="80" t="s">
        <v>81</v>
      </c>
    </row>
    <row r="23" spans="1:5" ht="24" customHeight="1" x14ac:dyDescent="0.25">
      <c r="A23" s="230" t="s">
        <v>161</v>
      </c>
      <c r="B23" s="230"/>
      <c r="C23" s="230"/>
      <c r="D23" s="230"/>
      <c r="E23" s="230"/>
    </row>
    <row r="25" spans="1:5" x14ac:dyDescent="0.25">
      <c r="A25" s="14"/>
      <c r="B25" s="14"/>
      <c r="C25" s="14"/>
      <c r="D25" s="14"/>
    </row>
    <row r="26" spans="1:5" x14ac:dyDescent="0.25">
      <c r="A26" s="14"/>
      <c r="B26" s="14"/>
      <c r="C26" s="14"/>
      <c r="D26" s="14"/>
    </row>
    <row r="27" spans="1:5" x14ac:dyDescent="0.25">
      <c r="A27" s="14"/>
      <c r="B27" s="14"/>
      <c r="C27" s="14"/>
      <c r="D27" s="14"/>
    </row>
    <row r="28" spans="1:5" x14ac:dyDescent="0.25">
      <c r="A28" s="14"/>
      <c r="B28" s="14"/>
      <c r="C28" s="14"/>
      <c r="D28" s="14"/>
    </row>
    <row r="29" spans="1:5" x14ac:dyDescent="0.25">
      <c r="A29" s="14"/>
      <c r="B29" s="14"/>
      <c r="C29" s="14"/>
      <c r="D29" s="14"/>
    </row>
    <row r="30" spans="1:5" x14ac:dyDescent="0.25">
      <c r="A30" s="14"/>
      <c r="B30" s="14"/>
      <c r="C30" s="14"/>
      <c r="D30" s="14"/>
    </row>
    <row r="31" spans="1:5" x14ac:dyDescent="0.25">
      <c r="A31" s="14"/>
      <c r="B31" s="14"/>
      <c r="C31" s="14"/>
      <c r="D31" s="14"/>
    </row>
    <row r="32" spans="1:5" x14ac:dyDescent="0.25">
      <c r="A32" s="14"/>
      <c r="B32" s="14"/>
      <c r="C32" s="14"/>
      <c r="D32" s="14"/>
    </row>
    <row r="33" spans="1:4" x14ac:dyDescent="0.25">
      <c r="A33" s="14"/>
      <c r="B33" s="14"/>
      <c r="C33" s="14"/>
      <c r="D33" s="14"/>
    </row>
    <row r="34" spans="1:4" x14ac:dyDescent="0.25">
      <c r="A34" s="14"/>
      <c r="B34" s="14"/>
      <c r="C34" s="14"/>
      <c r="D34" s="14"/>
    </row>
    <row r="35" spans="1:4" x14ac:dyDescent="0.25">
      <c r="A35" s="14"/>
      <c r="B35" s="14"/>
      <c r="C35" s="14"/>
      <c r="D35" s="14"/>
    </row>
    <row r="36" spans="1:4" x14ac:dyDescent="0.25">
      <c r="A36" s="14"/>
      <c r="B36" s="14"/>
      <c r="C36" s="14"/>
      <c r="D36" s="14"/>
    </row>
    <row r="37" spans="1:4" x14ac:dyDescent="0.25">
      <c r="A37" s="14"/>
      <c r="B37" s="14"/>
      <c r="C37" s="14"/>
      <c r="D37" s="14"/>
    </row>
    <row r="38" spans="1:4" x14ac:dyDescent="0.25">
      <c r="A38" s="14"/>
      <c r="B38" s="14"/>
      <c r="C38" s="14"/>
      <c r="D38" s="14"/>
    </row>
  </sheetData>
  <mergeCells count="3">
    <mergeCell ref="B4:B5"/>
    <mergeCell ref="D4:E4"/>
    <mergeCell ref="A23:E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J20" sqref="J20"/>
    </sheetView>
  </sheetViews>
  <sheetFormatPr defaultRowHeight="15" x14ac:dyDescent="0.25"/>
  <cols>
    <col min="1" max="1" width="40.42578125" customWidth="1"/>
    <col min="2" max="2" width="13.140625" customWidth="1"/>
    <col min="3" max="3" width="0.85546875" customWidth="1"/>
    <col min="4" max="4" width="13.140625" customWidth="1"/>
    <col min="5" max="5" width="0.85546875" customWidth="1"/>
    <col min="6" max="6" width="11.28515625" customWidth="1"/>
    <col min="7" max="8" width="13.140625" customWidth="1"/>
    <col min="9" max="9" width="0.85546875" customWidth="1"/>
    <col min="10" max="10" width="12.5703125" customWidth="1"/>
  </cols>
  <sheetData>
    <row r="1" spans="1:10" x14ac:dyDescent="0.25">
      <c r="A1" s="3" t="s">
        <v>148</v>
      </c>
      <c r="B1" s="3"/>
      <c r="C1" s="3"/>
    </row>
    <row r="2" spans="1:10" x14ac:dyDescent="0.25">
      <c r="A2" s="3"/>
      <c r="B2" s="3"/>
      <c r="C2" s="3"/>
    </row>
    <row r="3" spans="1:10" x14ac:dyDescent="0.25">
      <c r="A3" s="42"/>
      <c r="B3" s="221" t="s">
        <v>102</v>
      </c>
      <c r="C3" s="44"/>
      <c r="D3" s="221" t="s">
        <v>116</v>
      </c>
      <c r="E3" s="45"/>
      <c r="F3" s="223" t="s">
        <v>117</v>
      </c>
      <c r="G3" s="223"/>
      <c r="H3" s="223"/>
      <c r="I3" s="45"/>
      <c r="J3" s="43"/>
    </row>
    <row r="4" spans="1:10" ht="40.5" customHeight="1" x14ac:dyDescent="0.25">
      <c r="A4" s="72" t="s">
        <v>28</v>
      </c>
      <c r="B4" s="222"/>
      <c r="C4" s="46"/>
      <c r="D4" s="222"/>
      <c r="E4" s="41"/>
      <c r="F4" s="41" t="s">
        <v>108</v>
      </c>
      <c r="G4" s="41" t="s">
        <v>110</v>
      </c>
      <c r="H4" s="73" t="s">
        <v>101</v>
      </c>
      <c r="I4" s="41"/>
      <c r="J4" s="27" t="s">
        <v>44</v>
      </c>
    </row>
    <row r="5" spans="1:10" ht="14.25" customHeight="1" x14ac:dyDescent="0.25">
      <c r="A5" s="6" t="s">
        <v>19</v>
      </c>
      <c r="B5" s="29"/>
      <c r="C5" s="6"/>
      <c r="D5" s="6"/>
      <c r="E5" s="29"/>
      <c r="F5" s="29"/>
      <c r="G5" s="29"/>
      <c r="H5" s="74"/>
      <c r="I5" s="29"/>
      <c r="J5" s="30"/>
    </row>
    <row r="6" spans="1:10" x14ac:dyDescent="0.25">
      <c r="A6" s="4" t="s">
        <v>22</v>
      </c>
      <c r="B6" s="17">
        <v>1</v>
      </c>
      <c r="C6" s="4"/>
      <c r="D6" s="17">
        <v>0</v>
      </c>
      <c r="E6" s="17"/>
      <c r="F6" s="17">
        <v>0</v>
      </c>
      <c r="G6" s="11">
        <v>0</v>
      </c>
      <c r="H6" s="75">
        <v>0</v>
      </c>
      <c r="I6" s="11"/>
      <c r="J6" s="18">
        <f>SUM(B6:F6)</f>
        <v>1</v>
      </c>
    </row>
    <row r="7" spans="1:10" x14ac:dyDescent="0.25">
      <c r="A7" s="4" t="s">
        <v>23</v>
      </c>
      <c r="B7" s="17">
        <v>6</v>
      </c>
      <c r="C7" s="4"/>
      <c r="D7" s="17">
        <v>4</v>
      </c>
      <c r="E7" s="17"/>
      <c r="F7" s="17">
        <v>4</v>
      </c>
      <c r="G7" s="11">
        <v>4</v>
      </c>
      <c r="H7" s="75">
        <v>2</v>
      </c>
      <c r="I7" s="11"/>
      <c r="J7" s="18">
        <f>SUM(B7:F7)</f>
        <v>14</v>
      </c>
    </row>
    <row r="8" spans="1:10" x14ac:dyDescent="0.25">
      <c r="A8" s="4" t="s">
        <v>24</v>
      </c>
      <c r="B8" s="17">
        <v>2</v>
      </c>
      <c r="C8" s="4"/>
      <c r="D8" s="17">
        <v>0</v>
      </c>
      <c r="E8" s="17"/>
      <c r="F8" s="17">
        <v>0</v>
      </c>
      <c r="G8" s="11">
        <v>0</v>
      </c>
      <c r="H8" s="75">
        <v>0</v>
      </c>
      <c r="I8" s="11"/>
      <c r="J8" s="18">
        <f t="shared" ref="J8:J17" si="0">SUM(B8:F8)</f>
        <v>2</v>
      </c>
    </row>
    <row r="9" spans="1:10" x14ac:dyDescent="0.25">
      <c r="A9" s="4" t="s">
        <v>31</v>
      </c>
      <c r="B9" s="17">
        <v>1</v>
      </c>
      <c r="C9" s="4"/>
      <c r="D9" s="17">
        <v>6</v>
      </c>
      <c r="E9" s="17"/>
      <c r="F9" s="17">
        <v>9</v>
      </c>
      <c r="G9" s="11">
        <v>30</v>
      </c>
      <c r="H9" s="76">
        <v>13</v>
      </c>
      <c r="I9" s="17"/>
      <c r="J9" s="18">
        <f>SUM(B9:F9)</f>
        <v>16</v>
      </c>
    </row>
    <row r="10" spans="1:10" x14ac:dyDescent="0.25">
      <c r="A10" s="4" t="s">
        <v>32</v>
      </c>
      <c r="B10" s="17">
        <v>3</v>
      </c>
      <c r="C10" s="4"/>
      <c r="D10" s="17">
        <v>6</v>
      </c>
      <c r="E10" s="11"/>
      <c r="F10" s="11">
        <v>2</v>
      </c>
      <c r="G10" s="11">
        <v>7</v>
      </c>
      <c r="H10" s="76">
        <v>2</v>
      </c>
      <c r="I10" s="17"/>
      <c r="J10" s="18">
        <f t="shared" si="0"/>
        <v>11</v>
      </c>
    </row>
    <row r="11" spans="1:10" x14ac:dyDescent="0.25">
      <c r="A11" s="6" t="s">
        <v>20</v>
      </c>
      <c r="C11" s="6"/>
      <c r="E11" s="11"/>
      <c r="F11" s="11"/>
      <c r="G11" s="11"/>
      <c r="H11" s="76"/>
      <c r="I11" s="17"/>
      <c r="J11" s="18"/>
    </row>
    <row r="12" spans="1:10" x14ac:dyDescent="0.25">
      <c r="A12" s="4" t="s">
        <v>25</v>
      </c>
      <c r="B12" s="17">
        <v>1</v>
      </c>
      <c r="C12" s="4"/>
      <c r="D12" s="17">
        <v>3</v>
      </c>
      <c r="E12" s="17"/>
      <c r="F12" s="17">
        <v>0</v>
      </c>
      <c r="G12" s="11">
        <v>0</v>
      </c>
      <c r="H12" s="76">
        <v>0</v>
      </c>
      <c r="I12" s="17"/>
      <c r="J12" s="18">
        <f t="shared" si="0"/>
        <v>4</v>
      </c>
    </row>
    <row r="13" spans="1:10" x14ac:dyDescent="0.25">
      <c r="A13" s="4" t="s">
        <v>26</v>
      </c>
      <c r="B13" s="17">
        <v>3</v>
      </c>
      <c r="C13" s="4"/>
      <c r="D13" s="17">
        <v>1</v>
      </c>
      <c r="E13" s="17"/>
      <c r="F13" s="17">
        <v>0</v>
      </c>
      <c r="G13" s="11">
        <v>0</v>
      </c>
      <c r="H13" s="75">
        <v>0</v>
      </c>
      <c r="I13" s="11"/>
      <c r="J13" s="18">
        <f t="shared" si="0"/>
        <v>4</v>
      </c>
    </row>
    <row r="14" spans="1:10" x14ac:dyDescent="0.25">
      <c r="A14" s="4" t="s">
        <v>33</v>
      </c>
      <c r="B14" s="17">
        <v>1</v>
      </c>
      <c r="C14" s="4"/>
      <c r="D14" s="17">
        <v>1</v>
      </c>
      <c r="E14" s="11"/>
      <c r="F14" s="17">
        <v>4</v>
      </c>
      <c r="G14" s="11">
        <v>14</v>
      </c>
      <c r="H14" s="75">
        <v>5</v>
      </c>
      <c r="I14" s="11"/>
      <c r="J14" s="18">
        <f t="shared" si="0"/>
        <v>6</v>
      </c>
    </row>
    <row r="15" spans="1:10" x14ac:dyDescent="0.25">
      <c r="A15" s="4" t="s">
        <v>31</v>
      </c>
      <c r="B15" s="17">
        <v>8</v>
      </c>
      <c r="C15" s="4"/>
      <c r="D15" s="17">
        <v>13</v>
      </c>
      <c r="E15" s="11"/>
      <c r="F15" s="11">
        <v>10</v>
      </c>
      <c r="G15" s="11">
        <v>45</v>
      </c>
      <c r="H15" s="75">
        <v>29</v>
      </c>
      <c r="I15" s="11"/>
      <c r="J15" s="18">
        <f t="shared" si="0"/>
        <v>31</v>
      </c>
    </row>
    <row r="16" spans="1:10" x14ac:dyDescent="0.25">
      <c r="A16" s="6" t="s">
        <v>21</v>
      </c>
      <c r="B16" s="17"/>
      <c r="C16" s="6"/>
      <c r="D16" s="17"/>
      <c r="E16" s="11"/>
      <c r="F16" s="11"/>
      <c r="G16" s="11"/>
      <c r="H16" s="75"/>
      <c r="I16" s="11"/>
      <c r="J16" s="18"/>
    </row>
    <row r="17" spans="1:10" x14ac:dyDescent="0.25">
      <c r="A17" s="4" t="s">
        <v>27</v>
      </c>
      <c r="B17" s="17">
        <v>0</v>
      </c>
      <c r="C17" s="4"/>
      <c r="D17" s="17">
        <v>6</v>
      </c>
      <c r="E17" s="11"/>
      <c r="F17" s="11">
        <v>4</v>
      </c>
      <c r="G17" s="11">
        <v>11</v>
      </c>
      <c r="H17" s="75">
        <v>0</v>
      </c>
      <c r="I17" s="11"/>
      <c r="J17" s="18">
        <f t="shared" si="0"/>
        <v>10</v>
      </c>
    </row>
    <row r="18" spans="1:10" x14ac:dyDescent="0.25">
      <c r="A18" s="85" t="s">
        <v>135</v>
      </c>
      <c r="B18" s="17"/>
      <c r="C18" s="4"/>
      <c r="D18" s="17"/>
      <c r="E18" s="11"/>
      <c r="F18" s="11"/>
      <c r="G18" s="11"/>
      <c r="H18" s="75"/>
      <c r="I18" s="11"/>
      <c r="J18" s="18"/>
    </row>
    <row r="19" spans="1:10" x14ac:dyDescent="0.25">
      <c r="A19" s="4" t="s">
        <v>133</v>
      </c>
      <c r="B19" s="17">
        <v>1</v>
      </c>
      <c r="C19" s="4"/>
      <c r="D19" s="17">
        <v>4</v>
      </c>
      <c r="E19" s="11"/>
      <c r="F19" s="11">
        <v>2</v>
      </c>
      <c r="G19" s="11">
        <v>6</v>
      </c>
      <c r="H19" s="75">
        <v>2</v>
      </c>
      <c r="I19" s="11"/>
      <c r="J19" s="18">
        <f>SUM(B19:F19)</f>
        <v>7</v>
      </c>
    </row>
    <row r="20" spans="1:10" s="2" customFormat="1" x14ac:dyDescent="0.25">
      <c r="A20" s="77" t="s">
        <v>0</v>
      </c>
      <c r="B20" s="78">
        <f>SUM(B6:B17)</f>
        <v>26</v>
      </c>
      <c r="C20" s="77"/>
      <c r="D20" s="77">
        <f>SUM(D6:D19)</f>
        <v>44</v>
      </c>
      <c r="E20" s="78"/>
      <c r="F20" s="78">
        <f>SUM(F6:F19)</f>
        <v>35</v>
      </c>
      <c r="G20" s="78">
        <f t="shared" ref="G20:H20" si="1">SUM(G6:G19)</f>
        <v>117</v>
      </c>
      <c r="H20" s="81">
        <f t="shared" si="1"/>
        <v>53</v>
      </c>
      <c r="I20" s="78"/>
      <c r="J20" s="78">
        <f>SUM(J6:J19)</f>
        <v>106</v>
      </c>
    </row>
    <row r="21" spans="1:10" s="2" customFormat="1" x14ac:dyDescent="0.25">
      <c r="A21" s="79" t="s">
        <v>111</v>
      </c>
      <c r="B21" s="80">
        <f>B20/$J20*100</f>
        <v>24.528301886792452</v>
      </c>
      <c r="C21" s="80"/>
      <c r="D21" s="80">
        <f t="shared" ref="D21:I21" si="2">D20/$J20*100</f>
        <v>41.509433962264154</v>
      </c>
      <c r="E21" s="80"/>
      <c r="F21" s="80">
        <f t="shared" si="2"/>
        <v>33.018867924528301</v>
      </c>
      <c r="G21" s="80" t="s">
        <v>81</v>
      </c>
      <c r="H21" s="80" t="s">
        <v>81</v>
      </c>
      <c r="I21" s="80">
        <f t="shared" si="2"/>
        <v>0</v>
      </c>
      <c r="J21" s="80">
        <f>J20/$J20*100</f>
        <v>100</v>
      </c>
    </row>
    <row r="22" spans="1:10" x14ac:dyDescent="0.25">
      <c r="A22" s="15" t="s">
        <v>152</v>
      </c>
      <c r="B22" s="15"/>
      <c r="C22" s="15"/>
    </row>
    <row r="24" spans="1:10" x14ac:dyDescent="0.25">
      <c r="A24" s="14"/>
      <c r="B24" s="14"/>
      <c r="C24" s="14"/>
    </row>
    <row r="25" spans="1:10" x14ac:dyDescent="0.25">
      <c r="A25" s="14"/>
      <c r="B25" s="14"/>
      <c r="C25" s="14"/>
    </row>
    <row r="26" spans="1:10" x14ac:dyDescent="0.25">
      <c r="A26" s="14"/>
      <c r="B26" s="14"/>
      <c r="C26" s="14"/>
    </row>
    <row r="27" spans="1:10" x14ac:dyDescent="0.25">
      <c r="A27" s="14"/>
      <c r="B27" s="14"/>
      <c r="C27" s="14"/>
    </row>
    <row r="28" spans="1:10" x14ac:dyDescent="0.25">
      <c r="A28" s="14"/>
      <c r="B28" s="14"/>
      <c r="C28" s="14"/>
    </row>
    <row r="29" spans="1:10" x14ac:dyDescent="0.25">
      <c r="A29" s="14"/>
      <c r="B29" s="14"/>
      <c r="C29" s="14"/>
    </row>
    <row r="30" spans="1:10" x14ac:dyDescent="0.25">
      <c r="A30" s="14"/>
      <c r="B30" s="14"/>
      <c r="C30" s="14"/>
    </row>
    <row r="31" spans="1:10" x14ac:dyDescent="0.25">
      <c r="A31" s="14"/>
      <c r="B31" s="14"/>
      <c r="C31" s="14"/>
    </row>
    <row r="32" spans="1:10" x14ac:dyDescent="0.25">
      <c r="A32" s="14"/>
      <c r="B32" s="14"/>
      <c r="C32" s="14"/>
    </row>
    <row r="33" spans="1:3" x14ac:dyDescent="0.25">
      <c r="A33" s="14"/>
      <c r="B33" s="14"/>
      <c r="C33" s="14"/>
    </row>
    <row r="34" spans="1:3" x14ac:dyDescent="0.25">
      <c r="A34" s="14"/>
      <c r="B34" s="14"/>
      <c r="C34" s="14"/>
    </row>
    <row r="35" spans="1:3" x14ac:dyDescent="0.25">
      <c r="A35" s="14"/>
      <c r="B35" s="14"/>
      <c r="C35" s="14"/>
    </row>
    <row r="36" spans="1:3" x14ac:dyDescent="0.25">
      <c r="A36" s="14"/>
      <c r="B36" s="14"/>
      <c r="C36" s="14"/>
    </row>
    <row r="37" spans="1:3" x14ac:dyDescent="0.25">
      <c r="A37" s="14"/>
      <c r="B37" s="14"/>
      <c r="C37" s="14"/>
    </row>
  </sheetData>
  <mergeCells count="3">
    <mergeCell ref="D3:D4"/>
    <mergeCell ref="B3:B4"/>
    <mergeCell ref="F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J8 J10:J1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H25" sqref="H25"/>
    </sheetView>
  </sheetViews>
  <sheetFormatPr defaultRowHeight="15" x14ac:dyDescent="0.25"/>
  <cols>
    <col min="1" max="1" width="44.85546875" customWidth="1"/>
    <col min="2" max="5" width="12.7109375" customWidth="1"/>
  </cols>
  <sheetData>
    <row r="1" spans="1:5" x14ac:dyDescent="0.25">
      <c r="A1" s="3" t="s">
        <v>154</v>
      </c>
    </row>
    <row r="2" spans="1:5" x14ac:dyDescent="0.25">
      <c r="A2" s="3" t="s">
        <v>118</v>
      </c>
    </row>
    <row r="3" spans="1:5" x14ac:dyDescent="0.25">
      <c r="A3" s="3"/>
    </row>
    <row r="4" spans="1:5" ht="24.75" x14ac:dyDescent="0.25">
      <c r="A4" s="9" t="s">
        <v>28</v>
      </c>
      <c r="B4" s="35" t="s">
        <v>105</v>
      </c>
      <c r="C4" s="35" t="s">
        <v>106</v>
      </c>
      <c r="D4" s="35" t="s">
        <v>107</v>
      </c>
      <c r="E4" s="36" t="s">
        <v>0</v>
      </c>
    </row>
    <row r="5" spans="1:5" ht="12.75" customHeight="1" x14ac:dyDescent="0.25">
      <c r="A5" s="24" t="s">
        <v>19</v>
      </c>
      <c r="B5" s="37"/>
      <c r="C5" s="37"/>
      <c r="D5" s="37"/>
      <c r="E5" s="38"/>
    </row>
    <row r="6" spans="1:5" x14ac:dyDescent="0.25">
      <c r="A6" s="4" t="s">
        <v>22</v>
      </c>
      <c r="B6" s="11">
        <v>8</v>
      </c>
      <c r="C6" s="11">
        <v>0</v>
      </c>
      <c r="D6" s="11">
        <v>0</v>
      </c>
      <c r="E6" s="18">
        <f>SUM(B6:D6)</f>
        <v>8</v>
      </c>
    </row>
    <row r="7" spans="1:5" x14ac:dyDescent="0.25">
      <c r="A7" s="4" t="s">
        <v>23</v>
      </c>
      <c r="B7" s="11">
        <v>99</v>
      </c>
      <c r="C7" s="11">
        <v>0</v>
      </c>
      <c r="D7" s="11">
        <v>1</v>
      </c>
      <c r="E7" s="18">
        <f>SUM(B7:D7)</f>
        <v>100</v>
      </c>
    </row>
    <row r="8" spans="1:5" x14ac:dyDescent="0.25">
      <c r="A8" s="4" t="s">
        <v>24</v>
      </c>
      <c r="B8" s="11">
        <v>9</v>
      </c>
      <c r="C8" s="11">
        <v>0</v>
      </c>
      <c r="D8" s="11">
        <v>0</v>
      </c>
      <c r="E8" s="18">
        <f>SUM(B8:D8)</f>
        <v>9</v>
      </c>
    </row>
    <row r="9" spans="1:5" x14ac:dyDescent="0.25">
      <c r="A9" s="4" t="s">
        <v>31</v>
      </c>
      <c r="B9" s="17">
        <v>136</v>
      </c>
      <c r="C9" s="17">
        <v>0</v>
      </c>
      <c r="D9" s="11">
        <v>6</v>
      </c>
      <c r="E9" s="18">
        <f>SUM(B9:D9)</f>
        <v>142</v>
      </c>
    </row>
    <row r="10" spans="1:5" x14ac:dyDescent="0.25">
      <c r="A10" s="4" t="s">
        <v>32</v>
      </c>
      <c r="B10" s="17">
        <v>58</v>
      </c>
      <c r="C10" s="17">
        <v>0</v>
      </c>
      <c r="D10" s="11">
        <v>0</v>
      </c>
      <c r="E10" s="18">
        <f>SUM(B10:D10)</f>
        <v>58</v>
      </c>
    </row>
    <row r="11" spans="1:5" x14ac:dyDescent="0.25">
      <c r="A11" s="6" t="s">
        <v>20</v>
      </c>
      <c r="B11" s="17"/>
      <c r="C11" s="17"/>
      <c r="D11" s="11"/>
      <c r="E11" s="18"/>
    </row>
    <row r="12" spans="1:5" x14ac:dyDescent="0.25">
      <c r="A12" s="4" t="s">
        <v>25</v>
      </c>
      <c r="B12" s="17">
        <v>22</v>
      </c>
      <c r="C12" s="17">
        <v>0</v>
      </c>
      <c r="D12" s="11">
        <v>0</v>
      </c>
      <c r="E12" s="18">
        <f>SUM(B12:D12)</f>
        <v>22</v>
      </c>
    </row>
    <row r="13" spans="1:5" x14ac:dyDescent="0.25">
      <c r="A13" s="4" t="s">
        <v>26</v>
      </c>
      <c r="B13" s="17">
        <v>31</v>
      </c>
      <c r="C13" s="17">
        <v>0</v>
      </c>
      <c r="D13" s="11">
        <v>7</v>
      </c>
      <c r="E13" s="18">
        <f>SUM(B13:D13)</f>
        <v>38</v>
      </c>
    </row>
    <row r="14" spans="1:5" x14ac:dyDescent="0.25">
      <c r="A14" s="4" t="s">
        <v>33</v>
      </c>
      <c r="B14" s="11">
        <v>24</v>
      </c>
      <c r="C14" s="11">
        <v>0</v>
      </c>
      <c r="D14" s="11">
        <v>0</v>
      </c>
      <c r="E14" s="18">
        <f>SUM(B14:D14)</f>
        <v>24</v>
      </c>
    </row>
    <row r="15" spans="1:5" x14ac:dyDescent="0.25">
      <c r="A15" s="4" t="s">
        <v>31</v>
      </c>
      <c r="B15" s="11">
        <v>192</v>
      </c>
      <c r="C15" s="11">
        <v>0</v>
      </c>
      <c r="D15" s="11">
        <v>20</v>
      </c>
      <c r="E15" s="18">
        <f>SUM(B15:D15)</f>
        <v>212</v>
      </c>
    </row>
    <row r="16" spans="1:5" x14ac:dyDescent="0.25">
      <c r="A16" s="6" t="s">
        <v>21</v>
      </c>
      <c r="B16" s="11"/>
      <c r="C16" s="11"/>
      <c r="D16" s="11"/>
      <c r="E16" s="18"/>
    </row>
    <row r="17" spans="1:5" x14ac:dyDescent="0.25">
      <c r="A17" s="4" t="s">
        <v>27</v>
      </c>
      <c r="B17" s="11">
        <v>0</v>
      </c>
      <c r="C17" s="11">
        <v>0</v>
      </c>
      <c r="D17" s="11">
        <v>0</v>
      </c>
      <c r="E17" s="18">
        <f>SUM(B17:D17)</f>
        <v>0</v>
      </c>
    </row>
    <row r="18" spans="1:5" x14ac:dyDescent="0.25">
      <c r="A18" s="85" t="s">
        <v>135</v>
      </c>
      <c r="B18" s="11"/>
      <c r="C18" s="11"/>
      <c r="D18" s="11"/>
      <c r="E18" s="18"/>
    </row>
    <row r="19" spans="1:5" x14ac:dyDescent="0.25">
      <c r="A19" s="4" t="s">
        <v>133</v>
      </c>
      <c r="B19" s="11">
        <v>45</v>
      </c>
      <c r="C19" s="11">
        <v>0</v>
      </c>
      <c r="D19" s="11">
        <v>2</v>
      </c>
      <c r="E19" s="18">
        <f>SUM(B19:D19)</f>
        <v>47</v>
      </c>
    </row>
    <row r="20" spans="1:5" s="2" customFormat="1" x14ac:dyDescent="0.25">
      <c r="A20" s="77" t="s">
        <v>0</v>
      </c>
      <c r="B20" s="78">
        <f>SUM(B6:B19)</f>
        <v>624</v>
      </c>
      <c r="C20" s="78">
        <f t="shared" ref="C20:E20" si="0">SUM(C6:C19)</f>
        <v>0</v>
      </c>
      <c r="D20" s="78">
        <f t="shared" si="0"/>
        <v>36</v>
      </c>
      <c r="E20" s="78">
        <f t="shared" si="0"/>
        <v>660</v>
      </c>
    </row>
    <row r="21" spans="1:5" x14ac:dyDescent="0.25">
      <c r="A21" s="79" t="s">
        <v>111</v>
      </c>
      <c r="B21" s="80">
        <f>B20/$E20*100</f>
        <v>94.545454545454547</v>
      </c>
      <c r="C21" s="80">
        <f t="shared" ref="C21:E21" si="1">C20/$E20*100</f>
        <v>0</v>
      </c>
      <c r="D21" s="80">
        <f t="shared" si="1"/>
        <v>5.4545454545454541</v>
      </c>
      <c r="E21" s="80">
        <f t="shared" si="1"/>
        <v>100</v>
      </c>
    </row>
    <row r="22" spans="1:5" x14ac:dyDescent="0.25">
      <c r="A22" s="14"/>
    </row>
    <row r="23" spans="1:5" x14ac:dyDescent="0.25">
      <c r="A23" s="14"/>
    </row>
    <row r="24" spans="1:5" x14ac:dyDescent="0.25">
      <c r="A24" s="14"/>
    </row>
    <row r="25" spans="1:5" x14ac:dyDescent="0.25">
      <c r="A25" s="14"/>
      <c r="B25" s="19"/>
      <c r="C25" s="19"/>
      <c r="D25" s="16"/>
    </row>
    <row r="26" spans="1:5" x14ac:dyDescent="0.25">
      <c r="A26" s="14"/>
      <c r="B26" s="19"/>
      <c r="C26" s="19"/>
      <c r="D26" s="16"/>
    </row>
    <row r="27" spans="1:5" x14ac:dyDescent="0.25">
      <c r="A27" s="14"/>
      <c r="B27" s="19"/>
      <c r="C27" s="19"/>
      <c r="D27" s="16"/>
    </row>
    <row r="28" spans="1:5" x14ac:dyDescent="0.25">
      <c r="A28" s="14"/>
      <c r="B28" s="19"/>
      <c r="C28" s="19"/>
      <c r="D28" s="16"/>
    </row>
    <row r="29" spans="1:5" x14ac:dyDescent="0.25">
      <c r="A29" s="14"/>
    </row>
    <row r="30" spans="1:5" x14ac:dyDescent="0.25">
      <c r="A30" s="14"/>
    </row>
    <row r="31" spans="1:5" x14ac:dyDescent="0.25">
      <c r="A31" s="14"/>
    </row>
    <row r="32" spans="1:5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100" workbookViewId="0">
      <selection activeCell="E4" sqref="E4:E26"/>
    </sheetView>
  </sheetViews>
  <sheetFormatPr defaultRowHeight="15" x14ac:dyDescent="0.25"/>
  <cols>
    <col min="1" max="1" width="47.7109375" customWidth="1"/>
    <col min="2" max="3" width="17.42578125" customWidth="1"/>
  </cols>
  <sheetData>
    <row r="1" spans="1:3" x14ac:dyDescent="0.25">
      <c r="A1" s="3" t="s">
        <v>155</v>
      </c>
    </row>
    <row r="2" spans="1:3" x14ac:dyDescent="0.25">
      <c r="A2" s="3" t="s">
        <v>119</v>
      </c>
    </row>
    <row r="3" spans="1:3" x14ac:dyDescent="0.25">
      <c r="A3" s="3"/>
    </row>
    <row r="4" spans="1:3" x14ac:dyDescent="0.25">
      <c r="A4" s="9" t="s">
        <v>28</v>
      </c>
      <c r="B4" s="35" t="s">
        <v>103</v>
      </c>
      <c r="C4" s="35" t="s">
        <v>104</v>
      </c>
    </row>
    <row r="5" spans="1:3" ht="12.75" customHeight="1" x14ac:dyDescent="0.25">
      <c r="A5" s="24" t="s">
        <v>19</v>
      </c>
      <c r="B5" s="37"/>
      <c r="C5" s="37"/>
    </row>
    <row r="6" spans="1:3" x14ac:dyDescent="0.25">
      <c r="A6" s="4" t="s">
        <v>22</v>
      </c>
      <c r="B6" s="11">
        <v>4</v>
      </c>
      <c r="C6" s="11">
        <v>0</v>
      </c>
    </row>
    <row r="7" spans="1:3" x14ac:dyDescent="0.25">
      <c r="A7" s="4" t="s">
        <v>23</v>
      </c>
      <c r="B7" s="11">
        <v>47</v>
      </c>
      <c r="C7" s="11">
        <v>12</v>
      </c>
    </row>
    <row r="8" spans="1:3" x14ac:dyDescent="0.25">
      <c r="A8" s="4" t="s">
        <v>24</v>
      </c>
      <c r="B8" s="11">
        <v>5</v>
      </c>
      <c r="C8" s="11">
        <v>0</v>
      </c>
    </row>
    <row r="9" spans="1:3" x14ac:dyDescent="0.25">
      <c r="A9" s="4" t="s">
        <v>31</v>
      </c>
      <c r="B9" s="17">
        <v>48</v>
      </c>
      <c r="C9" s="11">
        <v>9</v>
      </c>
    </row>
    <row r="10" spans="1:3" x14ac:dyDescent="0.25">
      <c r="A10" s="4" t="s">
        <v>32</v>
      </c>
      <c r="B10" s="17">
        <v>39</v>
      </c>
      <c r="C10" s="11">
        <v>2</v>
      </c>
    </row>
    <row r="11" spans="1:3" x14ac:dyDescent="0.25">
      <c r="A11" s="6" t="s">
        <v>20</v>
      </c>
    </row>
    <row r="12" spans="1:3" x14ac:dyDescent="0.25">
      <c r="A12" s="4" t="s">
        <v>25</v>
      </c>
      <c r="B12" s="17">
        <v>9</v>
      </c>
      <c r="C12" s="11">
        <v>2</v>
      </c>
    </row>
    <row r="13" spans="1:3" x14ac:dyDescent="0.25">
      <c r="A13" s="4" t="s">
        <v>26</v>
      </c>
      <c r="B13" s="17">
        <v>11</v>
      </c>
      <c r="C13" s="11">
        <v>4</v>
      </c>
    </row>
    <row r="14" spans="1:3" x14ac:dyDescent="0.25">
      <c r="A14" s="4" t="s">
        <v>33</v>
      </c>
      <c r="B14" s="17">
        <v>12</v>
      </c>
      <c r="C14" s="11">
        <v>0</v>
      </c>
    </row>
    <row r="15" spans="1:3" x14ac:dyDescent="0.25">
      <c r="A15" s="4" t="s">
        <v>31</v>
      </c>
      <c r="B15" s="11">
        <v>116</v>
      </c>
      <c r="C15" s="11">
        <v>18</v>
      </c>
    </row>
    <row r="16" spans="1:3" x14ac:dyDescent="0.25">
      <c r="A16" s="6" t="s">
        <v>21</v>
      </c>
      <c r="B16" s="11"/>
      <c r="C16" s="11"/>
    </row>
    <row r="17" spans="1:3" x14ac:dyDescent="0.25">
      <c r="A17" s="4" t="s">
        <v>27</v>
      </c>
      <c r="B17" s="11">
        <v>20</v>
      </c>
      <c r="C17" s="11">
        <v>0</v>
      </c>
    </row>
    <row r="18" spans="1:3" x14ac:dyDescent="0.25">
      <c r="A18" s="85" t="s">
        <v>135</v>
      </c>
      <c r="B18" s="11"/>
      <c r="C18" s="11"/>
    </row>
    <row r="19" spans="1:3" x14ac:dyDescent="0.25">
      <c r="A19" s="4" t="s">
        <v>133</v>
      </c>
      <c r="B19" s="11">
        <v>12</v>
      </c>
      <c r="C19" s="11">
        <v>8</v>
      </c>
    </row>
    <row r="20" spans="1:3" s="2" customFormat="1" x14ac:dyDescent="0.25">
      <c r="A20" s="8" t="s">
        <v>0</v>
      </c>
      <c r="B20" s="12">
        <f>SUM(B6:B19)</f>
        <v>323</v>
      </c>
      <c r="C20" s="12">
        <f>SUM(C6:C19)</f>
        <v>55</v>
      </c>
    </row>
    <row r="21" spans="1:3" x14ac:dyDescent="0.25">
      <c r="A21" s="15"/>
    </row>
    <row r="22" spans="1:3" x14ac:dyDescent="0.25">
      <c r="A22" s="14"/>
    </row>
    <row r="23" spans="1:3" x14ac:dyDescent="0.25">
      <c r="A23" s="14"/>
    </row>
    <row r="24" spans="1:3" x14ac:dyDescent="0.25">
      <c r="A24" s="14"/>
    </row>
    <row r="25" spans="1:3" x14ac:dyDescent="0.25">
      <c r="A25" s="14"/>
      <c r="B25" s="19"/>
      <c r="C25" s="16"/>
    </row>
    <row r="26" spans="1:3" x14ac:dyDescent="0.25">
      <c r="A26" s="14"/>
      <c r="B26" s="19"/>
      <c r="C26" s="16"/>
    </row>
    <row r="27" spans="1:3" x14ac:dyDescent="0.25">
      <c r="A27" s="14"/>
      <c r="B27" s="19"/>
      <c r="C27" s="16"/>
    </row>
    <row r="28" spans="1:3" x14ac:dyDescent="0.25">
      <c r="A28" s="14"/>
      <c r="B28" s="19"/>
      <c r="C28" s="16"/>
    </row>
    <row r="29" spans="1:3" x14ac:dyDescent="0.25">
      <c r="A29" s="14"/>
    </row>
    <row r="30" spans="1:3" x14ac:dyDescent="0.25">
      <c r="A30" s="14"/>
    </row>
    <row r="31" spans="1:3" x14ac:dyDescent="0.25">
      <c r="A31" s="14"/>
    </row>
    <row r="32" spans="1:3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Normal="100" workbookViewId="0">
      <selection activeCell="E6" sqref="E6:F33"/>
    </sheetView>
  </sheetViews>
  <sheetFormatPr defaultRowHeight="15" x14ac:dyDescent="0.25"/>
  <cols>
    <col min="1" max="1" width="50.85546875" customWidth="1"/>
    <col min="2" max="2" width="15.7109375" customWidth="1"/>
  </cols>
  <sheetData>
    <row r="1" spans="1:2" x14ac:dyDescent="0.25">
      <c r="A1" s="58" t="s">
        <v>153</v>
      </c>
    </row>
    <row r="2" spans="1:2" x14ac:dyDescent="0.25">
      <c r="A2" s="58" t="s">
        <v>128</v>
      </c>
    </row>
    <row r="3" spans="1:2" ht="13.5" customHeight="1" x14ac:dyDescent="0.25">
      <c r="A3" s="3"/>
    </row>
    <row r="4" spans="1:2" ht="21.75" customHeight="1" x14ac:dyDescent="0.25">
      <c r="A4" s="34" t="s">
        <v>74</v>
      </c>
      <c r="B4" s="21" t="s">
        <v>0</v>
      </c>
    </row>
    <row r="5" spans="1:2" ht="6" customHeight="1" x14ac:dyDescent="0.25">
      <c r="A5" s="60"/>
      <c r="B5" s="61"/>
    </row>
    <row r="6" spans="1:2" ht="12.75" customHeight="1" x14ac:dyDescent="0.25">
      <c r="A6" s="4" t="s">
        <v>48</v>
      </c>
      <c r="B6" s="31">
        <v>4</v>
      </c>
    </row>
    <row r="7" spans="1:2" x14ac:dyDescent="0.25">
      <c r="A7" s="4" t="s">
        <v>49</v>
      </c>
      <c r="B7" s="11">
        <v>5</v>
      </c>
    </row>
    <row r="8" spans="1:2" x14ac:dyDescent="0.25">
      <c r="A8" s="4" t="s">
        <v>120</v>
      </c>
      <c r="B8" s="11">
        <v>0</v>
      </c>
    </row>
    <row r="9" spans="1:2" x14ac:dyDescent="0.25">
      <c r="A9" s="4" t="s">
        <v>50</v>
      </c>
      <c r="B9" s="11">
        <v>9</v>
      </c>
    </row>
    <row r="10" spans="1:2" x14ac:dyDescent="0.25">
      <c r="A10" s="4" t="s">
        <v>51</v>
      </c>
      <c r="B10" s="11">
        <v>3</v>
      </c>
    </row>
    <row r="11" spans="1:2" x14ac:dyDescent="0.25">
      <c r="A11" s="4" t="s">
        <v>52</v>
      </c>
      <c r="B11" s="11">
        <v>6</v>
      </c>
    </row>
    <row r="12" spans="1:2" x14ac:dyDescent="0.25">
      <c r="A12" s="4" t="s">
        <v>53</v>
      </c>
      <c r="B12" s="11">
        <v>6</v>
      </c>
    </row>
    <row r="13" spans="1:2" x14ac:dyDescent="0.25">
      <c r="A13" s="4" t="s">
        <v>121</v>
      </c>
      <c r="B13" s="11">
        <v>0</v>
      </c>
    </row>
    <row r="14" spans="1:2" x14ac:dyDescent="0.25">
      <c r="A14" s="4" t="s">
        <v>54</v>
      </c>
      <c r="B14" s="11">
        <v>3</v>
      </c>
    </row>
    <row r="15" spans="1:2" x14ac:dyDescent="0.25">
      <c r="A15" s="4" t="s">
        <v>55</v>
      </c>
      <c r="B15" s="11">
        <v>4</v>
      </c>
    </row>
    <row r="16" spans="1:2" x14ac:dyDescent="0.25">
      <c r="A16" s="4" t="s">
        <v>56</v>
      </c>
      <c r="B16" s="11">
        <v>1</v>
      </c>
    </row>
    <row r="17" spans="1:2" x14ac:dyDescent="0.25">
      <c r="A17" s="4" t="s">
        <v>57</v>
      </c>
      <c r="B17" s="11">
        <v>3</v>
      </c>
    </row>
    <row r="18" spans="1:2" x14ac:dyDescent="0.25">
      <c r="A18" s="4" t="s">
        <v>122</v>
      </c>
      <c r="B18" s="11">
        <v>0</v>
      </c>
    </row>
    <row r="19" spans="1:2" x14ac:dyDescent="0.25">
      <c r="A19" s="4" t="s">
        <v>58</v>
      </c>
      <c r="B19" s="11">
        <v>4</v>
      </c>
    </row>
    <row r="20" spans="1:2" x14ac:dyDescent="0.25">
      <c r="A20" s="4" t="s">
        <v>123</v>
      </c>
      <c r="B20" s="11">
        <v>0</v>
      </c>
    </row>
    <row r="21" spans="1:2" x14ac:dyDescent="0.25">
      <c r="A21" s="4" t="s">
        <v>59</v>
      </c>
      <c r="B21" s="11">
        <v>4</v>
      </c>
    </row>
    <row r="22" spans="1:2" x14ac:dyDescent="0.25">
      <c r="A22" s="4" t="s">
        <v>124</v>
      </c>
      <c r="B22" s="11">
        <v>0</v>
      </c>
    </row>
    <row r="23" spans="1:2" x14ac:dyDescent="0.25">
      <c r="A23" s="4" t="s">
        <v>60</v>
      </c>
      <c r="B23" s="11">
        <v>3</v>
      </c>
    </row>
    <row r="24" spans="1:2" x14ac:dyDescent="0.25">
      <c r="A24" s="4" t="s">
        <v>61</v>
      </c>
      <c r="B24" s="11">
        <v>1</v>
      </c>
    </row>
    <row r="25" spans="1:2" x14ac:dyDescent="0.25">
      <c r="A25" s="4" t="s">
        <v>125</v>
      </c>
      <c r="B25" s="11">
        <v>0</v>
      </c>
    </row>
    <row r="26" spans="1:2" x14ac:dyDescent="0.25">
      <c r="A26" s="4" t="s">
        <v>126</v>
      </c>
      <c r="B26" s="11">
        <v>0</v>
      </c>
    </row>
    <row r="27" spans="1:2" x14ac:dyDescent="0.25">
      <c r="A27" s="4" t="s">
        <v>127</v>
      </c>
      <c r="B27" s="11">
        <v>0</v>
      </c>
    </row>
    <row r="28" spans="1:2" x14ac:dyDescent="0.25">
      <c r="A28" s="4" t="s">
        <v>62</v>
      </c>
      <c r="B28" s="11">
        <v>6</v>
      </c>
    </row>
    <row r="29" spans="1:2" x14ac:dyDescent="0.25">
      <c r="A29" s="4" t="s">
        <v>63</v>
      </c>
      <c r="B29" s="11">
        <v>1</v>
      </c>
    </row>
    <row r="30" spans="1:2" x14ac:dyDescent="0.25">
      <c r="A30" s="4" t="s">
        <v>64</v>
      </c>
      <c r="B30" s="11">
        <v>2</v>
      </c>
    </row>
    <row r="31" spans="1:2" x14ac:dyDescent="0.25">
      <c r="A31" s="4" t="s">
        <v>65</v>
      </c>
      <c r="B31" s="11">
        <v>1</v>
      </c>
    </row>
    <row r="32" spans="1:2" x14ac:dyDescent="0.25">
      <c r="A32" s="4" t="s">
        <v>66</v>
      </c>
      <c r="B32" s="11">
        <v>1</v>
      </c>
    </row>
    <row r="33" spans="1:2" x14ac:dyDescent="0.25">
      <c r="A33" s="4" t="s">
        <v>67</v>
      </c>
      <c r="B33" s="11">
        <v>30</v>
      </c>
    </row>
    <row r="34" spans="1:2" x14ac:dyDescent="0.25">
      <c r="A34" s="4" t="s">
        <v>68</v>
      </c>
      <c r="B34" s="11">
        <v>5</v>
      </c>
    </row>
    <row r="35" spans="1:2" s="2" customFormat="1" x14ac:dyDescent="0.25">
      <c r="A35" s="4" t="s">
        <v>69</v>
      </c>
      <c r="B35" s="11">
        <v>3</v>
      </c>
    </row>
    <row r="36" spans="1:2" x14ac:dyDescent="0.25">
      <c r="A36" s="4" t="s">
        <v>70</v>
      </c>
      <c r="B36" s="11">
        <v>2</v>
      </c>
    </row>
    <row r="37" spans="1:2" x14ac:dyDescent="0.25">
      <c r="A37" s="4" t="s">
        <v>71</v>
      </c>
      <c r="B37" s="11">
        <v>3</v>
      </c>
    </row>
    <row r="38" spans="1:2" x14ac:dyDescent="0.25">
      <c r="A38" s="4" t="s">
        <v>72</v>
      </c>
      <c r="B38" s="11">
        <v>1</v>
      </c>
    </row>
    <row r="39" spans="1:2" x14ac:dyDescent="0.25">
      <c r="A39" s="4" t="s">
        <v>73</v>
      </c>
      <c r="B39" s="11">
        <v>8</v>
      </c>
    </row>
    <row r="40" spans="1:2" x14ac:dyDescent="0.25">
      <c r="A40" s="8" t="s">
        <v>0</v>
      </c>
      <c r="B40" s="12">
        <f>SUM(B6:B39)</f>
        <v>119</v>
      </c>
    </row>
    <row r="41" spans="1:2" x14ac:dyDescent="0.25">
      <c r="A41" s="15"/>
      <c r="B41" s="5"/>
    </row>
    <row r="42" spans="1:2" x14ac:dyDescent="0.25">
      <c r="A42" s="33"/>
    </row>
    <row r="43" spans="1:2" x14ac:dyDescent="0.25">
      <c r="A43" s="14"/>
      <c r="B43" s="13"/>
    </row>
    <row r="44" spans="1:2" x14ac:dyDescent="0.25">
      <c r="A44" s="14"/>
      <c r="B44" s="13"/>
    </row>
    <row r="45" spans="1:2" x14ac:dyDescent="0.25">
      <c r="A45" s="14"/>
      <c r="B45" s="19"/>
    </row>
    <row r="46" spans="1:2" x14ac:dyDescent="0.25">
      <c r="A46" s="14"/>
      <c r="B46" s="19"/>
    </row>
    <row r="47" spans="1:2" x14ac:dyDescent="0.25">
      <c r="A47" s="14"/>
      <c r="B47" s="19"/>
    </row>
    <row r="48" spans="1:2" x14ac:dyDescent="0.25">
      <c r="A48" s="14"/>
      <c r="B48" s="19"/>
    </row>
    <row r="49" spans="1:2" x14ac:dyDescent="0.25">
      <c r="A49" s="14"/>
      <c r="B49" s="13"/>
    </row>
    <row r="50" spans="1:2" x14ac:dyDescent="0.25">
      <c r="A50" s="14"/>
      <c r="B50" s="13"/>
    </row>
    <row r="51" spans="1:2" x14ac:dyDescent="0.25">
      <c r="A51" s="14"/>
      <c r="B51" s="13"/>
    </row>
    <row r="52" spans="1:2" x14ac:dyDescent="0.25">
      <c r="A52" s="14"/>
      <c r="B52" s="13"/>
    </row>
    <row r="53" spans="1:2" x14ac:dyDescent="0.25">
      <c r="A53" s="14"/>
      <c r="B53" s="13"/>
    </row>
    <row r="54" spans="1:2" x14ac:dyDescent="0.25">
      <c r="A54" s="14"/>
      <c r="B54" s="13"/>
    </row>
    <row r="55" spans="1:2" x14ac:dyDescent="0.25">
      <c r="A55" s="14"/>
      <c r="B55" s="13"/>
    </row>
    <row r="56" spans="1:2" x14ac:dyDescent="0.25">
      <c r="A56" s="14"/>
      <c r="B56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K28"/>
  <sheetViews>
    <sheetView workbookViewId="0">
      <selection activeCell="C32" sqref="C32"/>
    </sheetView>
  </sheetViews>
  <sheetFormatPr defaultRowHeight="12.75" x14ac:dyDescent="0.2"/>
  <cols>
    <col min="1" max="16384" width="9.140625" style="90"/>
  </cols>
  <sheetData>
    <row r="23" spans="1:11" ht="23.25" x14ac:dyDescent="0.35">
      <c r="A23" s="89" t="s">
        <v>162</v>
      </c>
    </row>
    <row r="24" spans="1:11" ht="23.25" x14ac:dyDescent="0.35">
      <c r="A24" s="89" t="s">
        <v>163</v>
      </c>
    </row>
    <row r="25" spans="1:11" ht="20.25" x14ac:dyDescent="0.3">
      <c r="A25" s="91" t="s">
        <v>164</v>
      </c>
    </row>
    <row r="28" spans="1:11" ht="31.5" customHeight="1" x14ac:dyDescent="0.2">
      <c r="A28" s="231" t="s">
        <v>165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</row>
  </sheetData>
  <mergeCells count="1">
    <mergeCell ref="A28:K28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N22"/>
  <sheetViews>
    <sheetView zoomScaleNormal="100" workbookViewId="0">
      <selection activeCell="A19" sqref="A19"/>
    </sheetView>
  </sheetViews>
  <sheetFormatPr defaultRowHeight="15" x14ac:dyDescent="0.25"/>
  <sheetData>
    <row r="14" spans="1:1" ht="23.25" x14ac:dyDescent="0.35">
      <c r="A14" s="20" t="s">
        <v>18</v>
      </c>
    </row>
    <row r="18" spans="1:14" ht="45.75" customHeight="1" x14ac:dyDescent="0.25">
      <c r="A18" s="220" t="s">
        <v>137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</row>
    <row r="19" spans="1:14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2" spans="1:14" ht="29.25" customHeight="1" x14ac:dyDescent="0.25"/>
  </sheetData>
  <mergeCells count="1">
    <mergeCell ref="A18:N18"/>
  </mergeCells>
  <pageMargins left="0.7" right="0.7" top="0.75" bottom="0.75" header="0.3" footer="0.3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Normal="100" workbookViewId="0">
      <selection activeCell="C32" sqref="C32"/>
    </sheetView>
  </sheetViews>
  <sheetFormatPr defaultRowHeight="12.75" x14ac:dyDescent="0.2"/>
  <cols>
    <col min="1" max="1" width="40.5703125" style="90" customWidth="1"/>
    <col min="2" max="5" width="8.7109375" style="90" customWidth="1"/>
    <col min="6" max="6" width="0.85546875" style="90" customWidth="1"/>
    <col min="7" max="10" width="8.7109375" style="90" customWidth="1"/>
    <col min="11" max="11" width="0.85546875" style="90" customWidth="1"/>
    <col min="12" max="15" width="8.7109375" style="90" customWidth="1"/>
    <col min="16" max="16384" width="9.140625" style="90"/>
  </cols>
  <sheetData>
    <row r="1" spans="1:17" x14ac:dyDescent="0.2">
      <c r="A1" s="92" t="s">
        <v>166</v>
      </c>
    </row>
    <row r="2" spans="1:17" s="93" customFormat="1" ht="18" customHeight="1" x14ac:dyDescent="0.2">
      <c r="K2" s="94"/>
    </row>
    <row r="3" spans="1:17" s="93" customFormat="1" ht="16.5" customHeight="1" x14ac:dyDescent="0.2">
      <c r="A3" s="232" t="s">
        <v>167</v>
      </c>
      <c r="B3" s="234" t="s">
        <v>168</v>
      </c>
      <c r="C3" s="234"/>
      <c r="D3" s="234"/>
      <c r="E3" s="234"/>
      <c r="F3" s="95"/>
      <c r="G3" s="234" t="s">
        <v>169</v>
      </c>
      <c r="H3" s="234"/>
      <c r="I3" s="234"/>
      <c r="J3" s="234"/>
      <c r="K3" s="95"/>
      <c r="L3" s="234" t="s">
        <v>170</v>
      </c>
      <c r="M3" s="234"/>
      <c r="N3" s="234"/>
      <c r="O3" s="234"/>
    </row>
    <row r="4" spans="1:17" s="93" customFormat="1" ht="12" x14ac:dyDescent="0.2">
      <c r="A4" s="233"/>
      <c r="B4" s="96" t="s">
        <v>171</v>
      </c>
      <c r="C4" s="96" t="s">
        <v>172</v>
      </c>
      <c r="D4" s="96" t="s">
        <v>173</v>
      </c>
      <c r="E4" s="96" t="s">
        <v>174</v>
      </c>
      <c r="F4" s="97"/>
      <c r="G4" s="96" t="s">
        <v>171</v>
      </c>
      <c r="H4" s="96" t="s">
        <v>172</v>
      </c>
      <c r="I4" s="96" t="s">
        <v>173</v>
      </c>
      <c r="J4" s="96" t="s">
        <v>174</v>
      </c>
      <c r="K4" s="94"/>
      <c r="L4" s="96" t="s">
        <v>171</v>
      </c>
      <c r="M4" s="96" t="s">
        <v>172</v>
      </c>
      <c r="N4" s="96" t="s">
        <v>173</v>
      </c>
      <c r="O4" s="96" t="s">
        <v>174</v>
      </c>
    </row>
    <row r="5" spans="1:17" s="93" customFormat="1" ht="7.5" customHeight="1" x14ac:dyDescent="0.2">
      <c r="A5" s="98"/>
      <c r="B5" s="99"/>
      <c r="C5" s="99"/>
      <c r="D5" s="99"/>
      <c r="E5" s="99"/>
      <c r="F5" s="100"/>
      <c r="G5" s="99"/>
      <c r="H5" s="99"/>
      <c r="I5" s="101"/>
      <c r="J5" s="99"/>
      <c r="K5" s="4"/>
      <c r="L5" s="99"/>
      <c r="M5" s="99"/>
      <c r="N5" s="101"/>
      <c r="O5" s="99"/>
    </row>
    <row r="6" spans="1:17" ht="13.5" x14ac:dyDescent="0.2">
      <c r="A6" s="102" t="s">
        <v>175</v>
      </c>
      <c r="B6" s="103">
        <v>12</v>
      </c>
      <c r="C6" s="103">
        <v>57</v>
      </c>
      <c r="D6" s="103">
        <v>176</v>
      </c>
      <c r="E6" s="104">
        <f>B6+C6+D6</f>
        <v>245</v>
      </c>
      <c r="F6" s="104">
        <v>0</v>
      </c>
      <c r="G6" s="103">
        <v>12</v>
      </c>
      <c r="H6" s="103">
        <v>58</v>
      </c>
      <c r="I6" s="103">
        <v>158</v>
      </c>
      <c r="J6" s="104">
        <f>G6+H6+I6</f>
        <v>228</v>
      </c>
      <c r="K6" s="104">
        <v>0</v>
      </c>
      <c r="L6" s="104">
        <v>2</v>
      </c>
      <c r="M6" s="104">
        <v>3</v>
      </c>
      <c r="N6" s="104">
        <v>30</v>
      </c>
      <c r="O6" s="104">
        <f>L6+M6+N6</f>
        <v>35</v>
      </c>
    </row>
    <row r="7" spans="1:17" ht="13.5" x14ac:dyDescent="0.2">
      <c r="A7" s="102" t="s">
        <v>176</v>
      </c>
      <c r="B7" s="103">
        <v>57</v>
      </c>
      <c r="C7" s="103">
        <v>22</v>
      </c>
      <c r="D7" s="103">
        <v>1</v>
      </c>
      <c r="E7" s="104">
        <f t="shared" ref="E7:E14" si="0">B7+C7+D7</f>
        <v>80</v>
      </c>
      <c r="F7" s="104">
        <v>0</v>
      </c>
      <c r="G7" s="103">
        <v>47</v>
      </c>
      <c r="H7" s="103">
        <v>14</v>
      </c>
      <c r="I7" s="103">
        <v>0</v>
      </c>
      <c r="J7" s="104">
        <f t="shared" ref="J7:J14" si="1">G7+H7+I7</f>
        <v>61</v>
      </c>
      <c r="K7" s="104">
        <v>0</v>
      </c>
      <c r="L7" s="104">
        <v>93</v>
      </c>
      <c r="M7" s="104">
        <v>33</v>
      </c>
      <c r="N7" s="104">
        <v>1</v>
      </c>
      <c r="O7" s="104">
        <f t="shared" ref="O7:O14" si="2">L7+M7+N7</f>
        <v>127</v>
      </c>
    </row>
    <row r="8" spans="1:17" ht="13.5" x14ac:dyDescent="0.2">
      <c r="A8" s="102" t="s">
        <v>177</v>
      </c>
      <c r="B8" s="103">
        <v>78</v>
      </c>
      <c r="C8" s="103">
        <v>26</v>
      </c>
      <c r="D8" s="103">
        <v>92</v>
      </c>
      <c r="E8" s="104">
        <f t="shared" si="0"/>
        <v>196</v>
      </c>
      <c r="F8" s="104">
        <v>0</v>
      </c>
      <c r="G8" s="103">
        <v>63</v>
      </c>
      <c r="H8" s="103">
        <v>26</v>
      </c>
      <c r="I8" s="103">
        <v>37</v>
      </c>
      <c r="J8" s="104">
        <f t="shared" si="1"/>
        <v>126</v>
      </c>
      <c r="K8" s="104">
        <v>0</v>
      </c>
      <c r="L8" s="104">
        <v>173</v>
      </c>
      <c r="M8" s="104">
        <v>44</v>
      </c>
      <c r="N8" s="104">
        <v>105</v>
      </c>
      <c r="O8" s="104">
        <f t="shared" si="2"/>
        <v>322</v>
      </c>
    </row>
    <row r="9" spans="1:17" x14ac:dyDescent="0.2">
      <c r="A9" s="102" t="s">
        <v>178</v>
      </c>
      <c r="B9" s="103">
        <v>6</v>
      </c>
      <c r="C9" s="103">
        <v>3</v>
      </c>
      <c r="D9" s="104"/>
      <c r="E9" s="104">
        <f t="shared" si="0"/>
        <v>9</v>
      </c>
      <c r="F9" s="4"/>
      <c r="G9" s="103">
        <v>11</v>
      </c>
      <c r="H9" s="103">
        <v>2</v>
      </c>
      <c r="I9" s="103">
        <v>0</v>
      </c>
      <c r="J9" s="104">
        <f t="shared" si="1"/>
        <v>13</v>
      </c>
      <c r="K9" s="4"/>
      <c r="L9" s="104">
        <v>8</v>
      </c>
      <c r="M9" s="104">
        <v>1</v>
      </c>
      <c r="N9" s="104">
        <v>0</v>
      </c>
      <c r="O9" s="104">
        <f t="shared" si="2"/>
        <v>9</v>
      </c>
    </row>
    <row r="10" spans="1:17" x14ac:dyDescent="0.2">
      <c r="A10" s="102" t="s">
        <v>179</v>
      </c>
      <c r="B10" s="103">
        <v>43</v>
      </c>
      <c r="C10" s="103">
        <v>14</v>
      </c>
      <c r="D10" s="104">
        <v>61</v>
      </c>
      <c r="E10" s="104">
        <f t="shared" si="0"/>
        <v>118</v>
      </c>
      <c r="F10" s="4"/>
      <c r="G10" s="103">
        <v>55</v>
      </c>
      <c r="H10" s="103">
        <v>19</v>
      </c>
      <c r="I10" s="103">
        <v>30</v>
      </c>
      <c r="J10" s="104">
        <f t="shared" si="1"/>
        <v>104</v>
      </c>
      <c r="K10" s="4"/>
      <c r="L10" s="104">
        <v>45</v>
      </c>
      <c r="M10" s="104">
        <v>11</v>
      </c>
      <c r="N10" s="104">
        <v>55</v>
      </c>
      <c r="O10" s="104">
        <f t="shared" si="2"/>
        <v>111</v>
      </c>
    </row>
    <row r="11" spans="1:17" x14ac:dyDescent="0.2">
      <c r="A11" s="102" t="s">
        <v>180</v>
      </c>
      <c r="B11" s="103">
        <v>3</v>
      </c>
      <c r="C11" s="104">
        <v>1</v>
      </c>
      <c r="D11" s="104">
        <v>4</v>
      </c>
      <c r="E11" s="104">
        <f t="shared" si="0"/>
        <v>8</v>
      </c>
      <c r="F11" s="4"/>
      <c r="G11" s="103">
        <v>1</v>
      </c>
      <c r="H11" s="103">
        <v>2</v>
      </c>
      <c r="I11" s="104">
        <v>2</v>
      </c>
      <c r="J11" s="104">
        <f t="shared" si="1"/>
        <v>5</v>
      </c>
      <c r="K11" s="4"/>
      <c r="L11" s="104">
        <v>15</v>
      </c>
      <c r="M11" s="104">
        <v>1</v>
      </c>
      <c r="N11" s="104">
        <v>3</v>
      </c>
      <c r="O11" s="104">
        <f t="shared" si="2"/>
        <v>19</v>
      </c>
    </row>
    <row r="12" spans="1:17" x14ac:dyDescent="0.2">
      <c r="A12" s="102" t="s">
        <v>181</v>
      </c>
      <c r="B12" s="4">
        <v>0</v>
      </c>
      <c r="C12" s="4">
        <v>0</v>
      </c>
      <c r="D12" s="104">
        <v>0</v>
      </c>
      <c r="E12" s="104">
        <f t="shared" si="0"/>
        <v>0</v>
      </c>
      <c r="F12" s="4"/>
      <c r="G12" s="104">
        <v>0</v>
      </c>
      <c r="H12" s="103">
        <v>0</v>
      </c>
      <c r="I12" s="104">
        <v>0</v>
      </c>
      <c r="J12" s="104">
        <f t="shared" si="1"/>
        <v>0</v>
      </c>
      <c r="K12" s="4"/>
      <c r="L12" s="93">
        <v>0</v>
      </c>
      <c r="M12" s="93">
        <v>0</v>
      </c>
      <c r="N12" s="93">
        <v>0</v>
      </c>
      <c r="O12" s="104">
        <f t="shared" si="2"/>
        <v>0</v>
      </c>
    </row>
    <row r="13" spans="1:17" x14ac:dyDescent="0.2">
      <c r="A13" s="102" t="s">
        <v>182</v>
      </c>
      <c r="B13" s="4">
        <v>0</v>
      </c>
      <c r="C13" s="4">
        <v>0</v>
      </c>
      <c r="D13" s="104">
        <v>0</v>
      </c>
      <c r="E13" s="104">
        <f t="shared" si="0"/>
        <v>0</v>
      </c>
      <c r="F13" s="4"/>
      <c r="G13" s="104">
        <v>0</v>
      </c>
      <c r="H13" s="104">
        <v>0</v>
      </c>
      <c r="I13" s="104">
        <v>0</v>
      </c>
      <c r="J13" s="104">
        <f t="shared" si="1"/>
        <v>0</v>
      </c>
      <c r="K13" s="4"/>
      <c r="L13" s="4">
        <v>14</v>
      </c>
      <c r="M13" s="104">
        <v>9</v>
      </c>
      <c r="N13" s="104">
        <v>0</v>
      </c>
      <c r="O13" s="104">
        <f t="shared" si="2"/>
        <v>23</v>
      </c>
    </row>
    <row r="14" spans="1:17" x14ac:dyDescent="0.2">
      <c r="A14" s="102" t="s">
        <v>183</v>
      </c>
      <c r="B14" s="4">
        <v>0</v>
      </c>
      <c r="C14" s="4">
        <v>1</v>
      </c>
      <c r="D14" s="4">
        <v>59</v>
      </c>
      <c r="E14" s="104">
        <f t="shared" si="0"/>
        <v>60</v>
      </c>
      <c r="F14" s="4"/>
      <c r="G14" s="104">
        <v>0</v>
      </c>
      <c r="H14" s="104">
        <v>0</v>
      </c>
      <c r="I14" s="104">
        <v>5</v>
      </c>
      <c r="J14" s="104">
        <f t="shared" si="1"/>
        <v>5</v>
      </c>
      <c r="K14" s="4"/>
      <c r="L14" s="104">
        <v>0</v>
      </c>
      <c r="M14" s="104">
        <v>1</v>
      </c>
      <c r="N14" s="104">
        <v>54</v>
      </c>
      <c r="O14" s="104">
        <f t="shared" si="2"/>
        <v>55</v>
      </c>
    </row>
    <row r="15" spans="1:17" x14ac:dyDescent="0.2">
      <c r="A15" s="8" t="s">
        <v>0</v>
      </c>
      <c r="B15" s="105">
        <f>SUM(B6:B14)</f>
        <v>199</v>
      </c>
      <c r="C15" s="105">
        <f t="shared" ref="C15:E15" si="3">SUM(C6:C14)</f>
        <v>124</v>
      </c>
      <c r="D15" s="105">
        <f t="shared" si="3"/>
        <v>393</v>
      </c>
      <c r="E15" s="105">
        <f t="shared" si="3"/>
        <v>716</v>
      </c>
      <c r="F15" s="105">
        <v>50</v>
      </c>
      <c r="G15" s="105">
        <f>SUM(G6:G14)</f>
        <v>189</v>
      </c>
      <c r="H15" s="105">
        <f t="shared" ref="H15:J15" si="4">SUM(H6:H14)</f>
        <v>121</v>
      </c>
      <c r="I15" s="105">
        <f t="shared" si="4"/>
        <v>232</v>
      </c>
      <c r="J15" s="105">
        <f t="shared" si="4"/>
        <v>542</v>
      </c>
      <c r="K15" s="105"/>
      <c r="L15" s="105">
        <f>SUM(L6:L14)</f>
        <v>350</v>
      </c>
      <c r="M15" s="105">
        <f>SUM(M6:M14)</f>
        <v>103</v>
      </c>
      <c r="N15" s="105">
        <f>SUM(N6:N14)</f>
        <v>248</v>
      </c>
      <c r="O15" s="105">
        <f t="shared" ref="O15" si="5">SUM(O6:O14)</f>
        <v>701</v>
      </c>
    </row>
    <row r="16" spans="1:17" s="107" customFormat="1" ht="12.75" customHeight="1" x14ac:dyDescent="0.2">
      <c r="A16" s="106" t="s">
        <v>184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8" s="107" customFormat="1" ht="24" customHeight="1" x14ac:dyDescent="0.2">
      <c r="A17" s="235" t="s">
        <v>185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106"/>
      <c r="Q17" s="106"/>
      <c r="R17" s="106"/>
    </row>
    <row r="18" spans="1:18" s="107" customFormat="1" ht="12.75" customHeight="1" x14ac:dyDescent="0.2">
      <c r="A18" s="106" t="s">
        <v>186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1:18" x14ac:dyDescent="0.2">
      <c r="A19" s="106"/>
    </row>
    <row r="20" spans="1:18" x14ac:dyDescent="0.2">
      <c r="C20" s="108"/>
      <c r="D20" s="108"/>
    </row>
    <row r="21" spans="1:18" x14ac:dyDescent="0.2">
      <c r="A21" s="109"/>
      <c r="B21" s="110"/>
      <c r="C21" s="108"/>
      <c r="D21" s="108"/>
    </row>
    <row r="22" spans="1:18" x14ac:dyDescent="0.2">
      <c r="A22" s="109"/>
      <c r="B22" s="110"/>
      <c r="C22" s="108"/>
      <c r="D22" s="108"/>
    </row>
    <row r="23" spans="1:18" x14ac:dyDescent="0.2">
      <c r="A23" s="109"/>
      <c r="B23" s="110"/>
      <c r="C23" s="111"/>
      <c r="D23" s="108"/>
    </row>
    <row r="24" spans="1:18" x14ac:dyDescent="0.2">
      <c r="A24" s="112"/>
      <c r="B24" s="113"/>
      <c r="C24" s="113"/>
      <c r="D24" s="108"/>
    </row>
    <row r="25" spans="1:18" x14ac:dyDescent="0.2">
      <c r="A25" s="112"/>
      <c r="B25" s="113"/>
      <c r="C25" s="113"/>
      <c r="D25" s="108"/>
    </row>
    <row r="26" spans="1:18" x14ac:dyDescent="0.2">
      <c r="A26" s="112"/>
      <c r="B26" s="113"/>
      <c r="C26" s="113"/>
      <c r="D26" s="108"/>
    </row>
    <row r="27" spans="1:18" x14ac:dyDescent="0.2">
      <c r="A27" s="112"/>
      <c r="B27" s="113"/>
      <c r="C27" s="113"/>
      <c r="D27" s="108"/>
    </row>
    <row r="28" spans="1:18" x14ac:dyDescent="0.2">
      <c r="C28" s="108"/>
      <c r="D28" s="108"/>
    </row>
    <row r="29" spans="1:18" x14ac:dyDescent="0.2">
      <c r="A29" s="109"/>
      <c r="B29" s="110"/>
      <c r="C29" s="108"/>
      <c r="D29" s="108"/>
    </row>
    <row r="30" spans="1:18" x14ac:dyDescent="0.2">
      <c r="A30" s="109"/>
      <c r="B30" s="110"/>
      <c r="C30" s="108"/>
      <c r="D30" s="108"/>
    </row>
    <row r="31" spans="1:18" x14ac:dyDescent="0.2">
      <c r="A31" s="109"/>
      <c r="B31" s="110"/>
      <c r="C31" s="111"/>
      <c r="D31" s="108"/>
    </row>
    <row r="32" spans="1:18" x14ac:dyDescent="0.2">
      <c r="A32" s="112"/>
      <c r="B32" s="113"/>
      <c r="C32" s="113"/>
      <c r="D32" s="108"/>
    </row>
    <row r="33" spans="1:4" x14ac:dyDescent="0.2">
      <c r="A33" s="114"/>
      <c r="B33" s="114"/>
      <c r="C33" s="114"/>
      <c r="D33" s="108"/>
    </row>
    <row r="34" spans="1:4" x14ac:dyDescent="0.2">
      <c r="A34" s="114"/>
      <c r="B34" s="114"/>
      <c r="C34" s="114"/>
      <c r="D34" s="108"/>
    </row>
    <row r="35" spans="1:4" x14ac:dyDescent="0.2">
      <c r="A35" s="114"/>
      <c r="B35" s="114"/>
      <c r="C35" s="114"/>
    </row>
    <row r="36" spans="1:4" x14ac:dyDescent="0.2">
      <c r="A36" s="114"/>
      <c r="B36" s="114"/>
      <c r="C36" s="114"/>
    </row>
  </sheetData>
  <mergeCells count="5">
    <mergeCell ref="A3:A4"/>
    <mergeCell ref="B3:E3"/>
    <mergeCell ref="G3:J3"/>
    <mergeCell ref="L3:O3"/>
    <mergeCell ref="A17:O1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C32" sqref="C32"/>
    </sheetView>
  </sheetViews>
  <sheetFormatPr defaultRowHeight="12.75" x14ac:dyDescent="0.2"/>
  <cols>
    <col min="1" max="1" width="41.42578125" style="90" customWidth="1"/>
    <col min="2" max="4" width="11.7109375" style="90" customWidth="1"/>
    <col min="5" max="5" width="0.85546875" style="90" customWidth="1"/>
    <col min="6" max="8" width="11.7109375" style="90" customWidth="1"/>
    <col min="9" max="9" width="0.85546875" style="90" customWidth="1"/>
    <col min="10" max="12" width="11.7109375" style="90" customWidth="1"/>
    <col min="13" max="16384" width="9.140625" style="90"/>
  </cols>
  <sheetData>
    <row r="1" spans="1:20" x14ac:dyDescent="0.2">
      <c r="A1" s="92" t="s">
        <v>187</v>
      </c>
    </row>
    <row r="2" spans="1:20" s="93" customFormat="1" ht="18" customHeight="1" x14ac:dyDescent="0.2">
      <c r="I2" s="94"/>
    </row>
    <row r="3" spans="1:20" s="93" customFormat="1" ht="15.75" customHeight="1" x14ac:dyDescent="0.2">
      <c r="A3" s="232" t="s">
        <v>167</v>
      </c>
      <c r="B3" s="234" t="s">
        <v>168</v>
      </c>
      <c r="C3" s="234"/>
      <c r="D3" s="234"/>
      <c r="E3" s="95"/>
      <c r="F3" s="234" t="s">
        <v>169</v>
      </c>
      <c r="G3" s="234"/>
      <c r="H3" s="234"/>
      <c r="J3" s="234" t="s">
        <v>170</v>
      </c>
      <c r="K3" s="234"/>
      <c r="L3" s="234"/>
    </row>
    <row r="4" spans="1:20" s="93" customFormat="1" ht="16.5" customHeight="1" x14ac:dyDescent="0.2">
      <c r="A4" s="233"/>
      <c r="B4" s="96" t="s">
        <v>188</v>
      </c>
      <c r="C4" s="96" t="s">
        <v>189</v>
      </c>
      <c r="D4" s="96" t="s">
        <v>174</v>
      </c>
      <c r="E4" s="97"/>
      <c r="F4" s="96" t="s">
        <v>188</v>
      </c>
      <c r="G4" s="96" t="s">
        <v>189</v>
      </c>
      <c r="H4" s="96" t="s">
        <v>174</v>
      </c>
      <c r="I4" s="94"/>
      <c r="J4" s="96" t="s">
        <v>188</v>
      </c>
      <c r="K4" s="96" t="s">
        <v>189</v>
      </c>
      <c r="L4" s="96" t="s">
        <v>174</v>
      </c>
    </row>
    <row r="5" spans="1:20" s="93" customFormat="1" ht="7.5" customHeight="1" x14ac:dyDescent="0.2">
      <c r="A5" s="98"/>
      <c r="B5" s="99"/>
      <c r="C5" s="99"/>
      <c r="D5" s="99"/>
      <c r="E5" s="100"/>
      <c r="F5" s="99"/>
      <c r="G5" s="99"/>
      <c r="H5" s="99"/>
      <c r="I5" s="4"/>
      <c r="J5" s="99"/>
      <c r="K5" s="99"/>
      <c r="L5" s="99"/>
    </row>
    <row r="6" spans="1:20" ht="13.5" x14ac:dyDescent="0.2">
      <c r="A6" s="115" t="s">
        <v>175</v>
      </c>
      <c r="B6" s="116">
        <v>181</v>
      </c>
      <c r="C6" s="116">
        <v>64</v>
      </c>
      <c r="D6" s="116">
        <f t="shared" ref="D6:D14" si="0">SUM(B6:C6)</f>
        <v>245</v>
      </c>
      <c r="E6" s="116">
        <v>0</v>
      </c>
      <c r="F6" s="116">
        <v>163</v>
      </c>
      <c r="G6" s="116">
        <v>65</v>
      </c>
      <c r="H6" s="116">
        <f t="shared" ref="H6:H14" si="1">SUM(E6:G6)</f>
        <v>228</v>
      </c>
      <c r="I6" s="116">
        <v>0</v>
      </c>
      <c r="J6" s="116">
        <v>33</v>
      </c>
      <c r="K6" s="116">
        <v>2</v>
      </c>
      <c r="L6" s="116">
        <f t="shared" ref="L6:L14" si="2">SUM(I6:K6)</f>
        <v>35</v>
      </c>
    </row>
    <row r="7" spans="1:20" ht="13.5" x14ac:dyDescent="0.2">
      <c r="A7" s="115" t="s">
        <v>176</v>
      </c>
      <c r="B7" s="116">
        <v>39</v>
      </c>
      <c r="C7" s="116">
        <v>41</v>
      </c>
      <c r="D7" s="116">
        <f t="shared" si="0"/>
        <v>80</v>
      </c>
      <c r="E7" s="116">
        <v>0</v>
      </c>
      <c r="F7" s="116">
        <v>30</v>
      </c>
      <c r="G7" s="116">
        <v>31</v>
      </c>
      <c r="H7" s="116">
        <f t="shared" si="1"/>
        <v>61</v>
      </c>
      <c r="I7" s="116">
        <v>0</v>
      </c>
      <c r="J7" s="116">
        <v>69</v>
      </c>
      <c r="K7" s="116">
        <v>58</v>
      </c>
      <c r="L7" s="116">
        <f t="shared" si="2"/>
        <v>127</v>
      </c>
    </row>
    <row r="8" spans="1:20" ht="13.5" x14ac:dyDescent="0.2">
      <c r="A8" s="115" t="s">
        <v>177</v>
      </c>
      <c r="B8" s="116">
        <v>134</v>
      </c>
      <c r="C8" s="116">
        <v>62</v>
      </c>
      <c r="D8" s="116">
        <f t="shared" si="0"/>
        <v>196</v>
      </c>
      <c r="E8" s="116">
        <v>0</v>
      </c>
      <c r="F8" s="116">
        <v>75</v>
      </c>
      <c r="G8" s="116">
        <v>51</v>
      </c>
      <c r="H8" s="116">
        <f t="shared" si="1"/>
        <v>126</v>
      </c>
      <c r="I8" s="116">
        <v>0</v>
      </c>
      <c r="J8" s="116">
        <v>210</v>
      </c>
      <c r="K8" s="116">
        <v>112</v>
      </c>
      <c r="L8" s="116">
        <f t="shared" si="2"/>
        <v>322</v>
      </c>
    </row>
    <row r="9" spans="1:20" s="93" customFormat="1" ht="12" x14ac:dyDescent="0.2">
      <c r="A9" s="115" t="s">
        <v>178</v>
      </c>
      <c r="B9" s="117">
        <v>7</v>
      </c>
      <c r="C9" s="117">
        <v>2</v>
      </c>
      <c r="D9" s="116">
        <f t="shared" si="0"/>
        <v>9</v>
      </c>
      <c r="E9" s="116"/>
      <c r="F9" s="117">
        <v>6</v>
      </c>
      <c r="G9" s="117">
        <v>7</v>
      </c>
      <c r="H9" s="116">
        <f t="shared" si="1"/>
        <v>13</v>
      </c>
      <c r="J9" s="104">
        <v>6</v>
      </c>
      <c r="K9" s="117">
        <v>3</v>
      </c>
      <c r="L9" s="116">
        <f t="shared" si="2"/>
        <v>9</v>
      </c>
    </row>
    <row r="10" spans="1:20" s="93" customFormat="1" ht="12" x14ac:dyDescent="0.2">
      <c r="A10" s="115" t="s">
        <v>179</v>
      </c>
      <c r="B10" s="118">
        <v>69</v>
      </c>
      <c r="C10" s="118">
        <v>49</v>
      </c>
      <c r="D10" s="116">
        <f t="shared" si="0"/>
        <v>118</v>
      </c>
      <c r="E10" s="116"/>
      <c r="F10" s="118">
        <v>58</v>
      </c>
      <c r="G10" s="118">
        <v>46</v>
      </c>
      <c r="H10" s="116">
        <f t="shared" si="1"/>
        <v>104</v>
      </c>
      <c r="J10" s="104">
        <v>69</v>
      </c>
      <c r="K10" s="118">
        <v>42</v>
      </c>
      <c r="L10" s="116">
        <f t="shared" si="2"/>
        <v>111</v>
      </c>
    </row>
    <row r="11" spans="1:20" s="93" customFormat="1" ht="12" x14ac:dyDescent="0.2">
      <c r="A11" s="115" t="s">
        <v>180</v>
      </c>
      <c r="B11" s="116">
        <v>4</v>
      </c>
      <c r="C11" s="116">
        <v>4</v>
      </c>
      <c r="D11" s="116">
        <f t="shared" si="0"/>
        <v>8</v>
      </c>
      <c r="E11" s="116"/>
      <c r="F11" s="116">
        <v>1</v>
      </c>
      <c r="G11" s="116">
        <v>4</v>
      </c>
      <c r="H11" s="116">
        <f t="shared" si="1"/>
        <v>5</v>
      </c>
      <c r="J11" s="116">
        <v>7</v>
      </c>
      <c r="K11" s="116">
        <v>12</v>
      </c>
      <c r="L11" s="116">
        <f t="shared" si="2"/>
        <v>19</v>
      </c>
    </row>
    <row r="12" spans="1:20" s="93" customFormat="1" ht="12" x14ac:dyDescent="0.2">
      <c r="A12" s="115" t="s">
        <v>181</v>
      </c>
      <c r="B12" s="93">
        <v>0</v>
      </c>
      <c r="C12" s="93">
        <v>0</v>
      </c>
      <c r="D12" s="116">
        <f t="shared" si="0"/>
        <v>0</v>
      </c>
      <c r="E12" s="116"/>
      <c r="F12" s="116">
        <v>0</v>
      </c>
      <c r="G12" s="116">
        <v>0</v>
      </c>
      <c r="H12" s="116">
        <f t="shared" si="1"/>
        <v>0</v>
      </c>
      <c r="J12" s="93">
        <v>0</v>
      </c>
      <c r="K12" s="93">
        <v>0</v>
      </c>
      <c r="L12" s="116">
        <f t="shared" si="2"/>
        <v>0</v>
      </c>
    </row>
    <row r="13" spans="1:20" s="93" customFormat="1" ht="12" x14ac:dyDescent="0.2">
      <c r="A13" s="115" t="s">
        <v>182</v>
      </c>
      <c r="B13" s="93">
        <v>0</v>
      </c>
      <c r="C13" s="116">
        <v>0</v>
      </c>
      <c r="D13" s="116">
        <f t="shared" si="0"/>
        <v>0</v>
      </c>
      <c r="E13" s="116"/>
      <c r="F13" s="116">
        <v>0</v>
      </c>
      <c r="G13" s="116">
        <v>0</v>
      </c>
      <c r="H13" s="116">
        <f t="shared" si="1"/>
        <v>0</v>
      </c>
      <c r="J13" s="93">
        <v>7</v>
      </c>
      <c r="K13" s="93">
        <v>16</v>
      </c>
      <c r="L13" s="116">
        <f t="shared" si="2"/>
        <v>23</v>
      </c>
    </row>
    <row r="14" spans="1:20" s="93" customFormat="1" ht="12" x14ac:dyDescent="0.2">
      <c r="A14" s="102" t="s">
        <v>183</v>
      </c>
      <c r="B14" s="93">
        <v>59</v>
      </c>
      <c r="C14" s="116">
        <v>1</v>
      </c>
      <c r="D14" s="116">
        <f t="shared" si="0"/>
        <v>60</v>
      </c>
      <c r="E14" s="116"/>
      <c r="F14" s="116">
        <v>5</v>
      </c>
      <c r="G14" s="116">
        <v>0</v>
      </c>
      <c r="H14" s="116">
        <f t="shared" si="1"/>
        <v>5</v>
      </c>
      <c r="J14" s="93">
        <v>54</v>
      </c>
      <c r="K14" s="93">
        <v>1</v>
      </c>
      <c r="L14" s="116">
        <f t="shared" si="2"/>
        <v>55</v>
      </c>
    </row>
    <row r="15" spans="1:20" s="93" customFormat="1" ht="12" x14ac:dyDescent="0.2">
      <c r="A15" s="8" t="s">
        <v>0</v>
      </c>
      <c r="B15" s="119">
        <f>SUM(B6:B14)</f>
        <v>493</v>
      </c>
      <c r="C15" s="119">
        <f>SUM(C6:C14)</f>
        <v>223</v>
      </c>
      <c r="D15" s="119">
        <f>SUM(D6:D14)</f>
        <v>716</v>
      </c>
      <c r="E15" s="119"/>
      <c r="F15" s="119">
        <f>SUM(F6:F14)</f>
        <v>338</v>
      </c>
      <c r="G15" s="119">
        <f>SUM(G6:G14)</f>
        <v>204</v>
      </c>
      <c r="H15" s="119">
        <f>SUM(H6:H14)</f>
        <v>542</v>
      </c>
      <c r="I15" s="119"/>
      <c r="J15" s="119">
        <f>SUM(J6:J14)</f>
        <v>455</v>
      </c>
      <c r="K15" s="119">
        <f>SUM(K6:K14)</f>
        <v>246</v>
      </c>
      <c r="L15" s="119">
        <f>SUM(L6:L14)</f>
        <v>701</v>
      </c>
    </row>
    <row r="16" spans="1:20" s="107" customFormat="1" ht="12.75" customHeight="1" x14ac:dyDescent="0.2">
      <c r="A16" s="106" t="s">
        <v>184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1" s="107" customFormat="1" ht="11.25" x14ac:dyDescent="0.2">
      <c r="A17" s="106" t="s">
        <v>190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s="107" customFormat="1" ht="11.25" x14ac:dyDescent="0.2">
      <c r="A18" s="106" t="s">
        <v>191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20"/>
      <c r="P18" s="120"/>
      <c r="Q18" s="120"/>
      <c r="R18" s="120"/>
    </row>
    <row r="19" spans="1:21" s="107" customFormat="1" ht="11.25" x14ac:dyDescent="0.2">
      <c r="A19" s="106" t="s">
        <v>186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30" spans="1:21" x14ac:dyDescent="0.2">
      <c r="A30" s="109"/>
      <c r="B30" s="110"/>
    </row>
    <row r="31" spans="1:21" x14ac:dyDescent="0.2">
      <c r="A31" s="109"/>
      <c r="B31" s="110"/>
    </row>
    <row r="32" spans="1:21" x14ac:dyDescent="0.2">
      <c r="A32" s="109"/>
      <c r="B32" s="110"/>
    </row>
    <row r="33" spans="1:2" x14ac:dyDescent="0.2">
      <c r="A33" s="109"/>
      <c r="B33" s="110"/>
    </row>
  </sheetData>
  <mergeCells count="4">
    <mergeCell ref="A3:A4"/>
    <mergeCell ref="B3:D3"/>
    <mergeCell ref="F3:H3"/>
    <mergeCell ref="J3:L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1"/>
  <sheetViews>
    <sheetView zoomScaleNormal="100" workbookViewId="0">
      <selection activeCell="C32" sqref="C32"/>
    </sheetView>
  </sheetViews>
  <sheetFormatPr defaultRowHeight="12.75" x14ac:dyDescent="0.2"/>
  <cols>
    <col min="1" max="1" width="43.7109375" style="90" customWidth="1"/>
    <col min="2" max="8" width="11.85546875" style="90" customWidth="1"/>
    <col min="9" max="16384" width="9.140625" style="90"/>
  </cols>
  <sheetData>
    <row r="1" spans="1:12" x14ac:dyDescent="0.2">
      <c r="A1" s="92" t="s">
        <v>192</v>
      </c>
    </row>
    <row r="2" spans="1:12" x14ac:dyDescent="0.2">
      <c r="A2" s="92"/>
    </row>
    <row r="3" spans="1:12" s="93" customFormat="1" ht="15" customHeight="1" x14ac:dyDescent="0.2">
      <c r="A3" s="95"/>
      <c r="B3" s="234" t="s">
        <v>193</v>
      </c>
      <c r="C3" s="234"/>
      <c r="D3" s="234"/>
      <c r="E3" s="234"/>
      <c r="F3" s="234"/>
      <c r="G3" s="234"/>
      <c r="H3" s="95"/>
    </row>
    <row r="4" spans="1:12" s="93" customFormat="1" ht="15" customHeight="1" x14ac:dyDescent="0.2">
      <c r="A4" s="121" t="s">
        <v>167</v>
      </c>
      <c r="B4" s="122" t="s">
        <v>194</v>
      </c>
      <c r="C4" s="123" t="s">
        <v>195</v>
      </c>
      <c r="D4" s="123" t="s">
        <v>196</v>
      </c>
      <c r="E4" s="123" t="s">
        <v>197</v>
      </c>
      <c r="F4" s="123" t="s">
        <v>198</v>
      </c>
      <c r="G4" s="123" t="s">
        <v>199</v>
      </c>
      <c r="H4" s="122" t="s">
        <v>0</v>
      </c>
    </row>
    <row r="5" spans="1:12" s="93" customFormat="1" ht="6.75" customHeight="1" x14ac:dyDescent="0.2">
      <c r="A5" s="98"/>
      <c r="B5" s="236"/>
      <c r="C5" s="236"/>
      <c r="D5" s="236"/>
      <c r="E5" s="236"/>
      <c r="F5" s="236"/>
      <c r="G5" s="236"/>
      <c r="H5" s="124"/>
    </row>
    <row r="6" spans="1:12" s="93" customFormat="1" ht="13.5" customHeight="1" x14ac:dyDescent="0.2">
      <c r="A6" s="125"/>
      <c r="B6" s="236" t="s">
        <v>200</v>
      </c>
      <c r="C6" s="236"/>
      <c r="D6" s="236"/>
      <c r="E6" s="236"/>
      <c r="F6" s="236"/>
      <c r="G6" s="236"/>
      <c r="H6" s="124"/>
    </row>
    <row r="7" spans="1:12" ht="12.75" customHeight="1" x14ac:dyDescent="0.2">
      <c r="A7" s="115" t="s">
        <v>175</v>
      </c>
      <c r="B7" s="126">
        <v>6</v>
      </c>
      <c r="C7" s="116">
        <v>0</v>
      </c>
      <c r="D7" s="116">
        <v>2</v>
      </c>
      <c r="E7" s="116">
        <v>3</v>
      </c>
      <c r="F7" s="116">
        <v>18</v>
      </c>
      <c r="G7" s="116">
        <v>216</v>
      </c>
      <c r="H7" s="116">
        <f t="shared" ref="H7:H15" si="0">SUM(B7:G7)</f>
        <v>245</v>
      </c>
      <c r="I7" s="127"/>
      <c r="J7" s="127"/>
      <c r="K7" s="127"/>
      <c r="L7" s="127"/>
    </row>
    <row r="8" spans="1:12" ht="12.75" customHeight="1" x14ac:dyDescent="0.2">
      <c r="A8" s="115" t="s">
        <v>176</v>
      </c>
      <c r="B8" s="126">
        <v>17</v>
      </c>
      <c r="C8" s="116">
        <v>20</v>
      </c>
      <c r="D8" s="116">
        <v>20</v>
      </c>
      <c r="E8" s="116">
        <v>14</v>
      </c>
      <c r="F8" s="116">
        <v>7</v>
      </c>
      <c r="G8" s="116">
        <v>2</v>
      </c>
      <c r="H8" s="116">
        <f t="shared" si="0"/>
        <v>80</v>
      </c>
      <c r="I8" s="127"/>
      <c r="J8" s="127"/>
      <c r="K8" s="127"/>
      <c r="L8" s="127"/>
    </row>
    <row r="9" spans="1:12" ht="12.75" customHeight="1" x14ac:dyDescent="0.2">
      <c r="A9" s="115" t="s">
        <v>177</v>
      </c>
      <c r="B9" s="126">
        <v>9</v>
      </c>
      <c r="C9" s="116">
        <v>3</v>
      </c>
      <c r="D9" s="116">
        <v>6</v>
      </c>
      <c r="E9" s="116">
        <v>18</v>
      </c>
      <c r="F9" s="116">
        <v>17</v>
      </c>
      <c r="G9" s="116">
        <v>143</v>
      </c>
      <c r="H9" s="116">
        <f t="shared" si="0"/>
        <v>196</v>
      </c>
      <c r="I9" s="127"/>
      <c r="J9" s="127"/>
      <c r="K9" s="127"/>
      <c r="L9" s="127"/>
    </row>
    <row r="10" spans="1:12" s="93" customFormat="1" ht="12.75" customHeight="1" x14ac:dyDescent="0.2">
      <c r="A10" s="115" t="s">
        <v>178</v>
      </c>
      <c r="B10" s="126">
        <v>6</v>
      </c>
      <c r="C10" s="117">
        <v>3</v>
      </c>
      <c r="D10" s="116">
        <v>0</v>
      </c>
      <c r="E10" s="117">
        <v>0</v>
      </c>
      <c r="F10" s="117">
        <v>0</v>
      </c>
      <c r="G10" s="116">
        <v>0</v>
      </c>
      <c r="H10" s="116">
        <f t="shared" si="0"/>
        <v>9</v>
      </c>
    </row>
    <row r="11" spans="1:12" s="93" customFormat="1" ht="12.75" customHeight="1" x14ac:dyDescent="0.2">
      <c r="A11" s="115" t="s">
        <v>179</v>
      </c>
      <c r="B11" s="118">
        <v>0</v>
      </c>
      <c r="C11" s="118">
        <v>2</v>
      </c>
      <c r="D11" s="118">
        <v>1</v>
      </c>
      <c r="E11" s="118">
        <v>15</v>
      </c>
      <c r="F11" s="118">
        <v>13</v>
      </c>
      <c r="G11" s="118">
        <v>87</v>
      </c>
      <c r="H11" s="116">
        <f t="shared" si="0"/>
        <v>118</v>
      </c>
    </row>
    <row r="12" spans="1:12" s="93" customFormat="1" ht="12.75" customHeight="1" x14ac:dyDescent="0.2">
      <c r="A12" s="115" t="s">
        <v>180</v>
      </c>
      <c r="B12" s="93">
        <v>0</v>
      </c>
      <c r="C12" s="93">
        <v>0</v>
      </c>
      <c r="D12" s="93">
        <v>0</v>
      </c>
      <c r="E12" s="93">
        <v>2</v>
      </c>
      <c r="F12" s="93">
        <v>0</v>
      </c>
      <c r="G12" s="93">
        <v>6</v>
      </c>
      <c r="H12" s="116">
        <f t="shared" si="0"/>
        <v>8</v>
      </c>
    </row>
    <row r="13" spans="1:12" s="93" customFormat="1" ht="12.75" customHeight="1" x14ac:dyDescent="0.2">
      <c r="A13" s="115" t="s">
        <v>181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116">
        <f t="shared" si="0"/>
        <v>0</v>
      </c>
    </row>
    <row r="14" spans="1:12" s="93" customFormat="1" ht="12.75" customHeight="1" x14ac:dyDescent="0.2">
      <c r="A14" s="115" t="s">
        <v>182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116">
        <f t="shared" si="0"/>
        <v>0</v>
      </c>
    </row>
    <row r="15" spans="1:12" s="93" customFormat="1" ht="12.75" customHeight="1" x14ac:dyDescent="0.2">
      <c r="A15" s="102" t="s">
        <v>183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3">
        <v>60</v>
      </c>
      <c r="H15" s="116">
        <f t="shared" si="0"/>
        <v>60</v>
      </c>
    </row>
    <row r="16" spans="1:12" s="93" customFormat="1" ht="12.75" customHeight="1" x14ac:dyDescent="0.2">
      <c r="A16" s="77" t="s">
        <v>0</v>
      </c>
      <c r="B16" s="128">
        <f t="shared" ref="B16:H16" si="1">SUM(B7:B15)</f>
        <v>38</v>
      </c>
      <c r="C16" s="128">
        <f t="shared" si="1"/>
        <v>28</v>
      </c>
      <c r="D16" s="128">
        <f t="shared" si="1"/>
        <v>29</v>
      </c>
      <c r="E16" s="128">
        <f t="shared" si="1"/>
        <v>52</v>
      </c>
      <c r="F16" s="128">
        <f t="shared" si="1"/>
        <v>55</v>
      </c>
      <c r="G16" s="128">
        <f t="shared" si="1"/>
        <v>514</v>
      </c>
      <c r="H16" s="128">
        <f t="shared" si="1"/>
        <v>716</v>
      </c>
    </row>
    <row r="17" spans="1:21" s="93" customFormat="1" ht="6.75" customHeight="1" x14ac:dyDescent="0.2">
      <c r="A17" s="98"/>
      <c r="B17" s="236"/>
      <c r="C17" s="236"/>
      <c r="D17" s="236"/>
      <c r="E17" s="236"/>
      <c r="F17" s="236"/>
      <c r="G17" s="236"/>
      <c r="H17" s="124"/>
    </row>
    <row r="18" spans="1:21" s="93" customFormat="1" ht="12" x14ac:dyDescent="0.2">
      <c r="A18" s="77"/>
      <c r="B18" s="236" t="s">
        <v>201</v>
      </c>
      <c r="C18" s="236"/>
      <c r="D18" s="236"/>
      <c r="E18" s="236"/>
      <c r="F18" s="236"/>
      <c r="G18" s="236"/>
      <c r="H18" s="4"/>
    </row>
    <row r="19" spans="1:21" ht="12.75" customHeight="1" x14ac:dyDescent="0.2">
      <c r="A19" s="115" t="s">
        <v>175</v>
      </c>
      <c r="B19" s="129">
        <f>B7/($H7)*100</f>
        <v>2.4489795918367347</v>
      </c>
      <c r="C19" s="129">
        <f t="shared" ref="C19:G20" si="2">C7/($H7)*100</f>
        <v>0</v>
      </c>
      <c r="D19" s="129">
        <f t="shared" si="2"/>
        <v>0.81632653061224492</v>
      </c>
      <c r="E19" s="129">
        <f t="shared" si="2"/>
        <v>1.2244897959183674</v>
      </c>
      <c r="F19" s="129">
        <f t="shared" si="2"/>
        <v>7.3469387755102051</v>
      </c>
      <c r="G19" s="129">
        <f t="shared" si="2"/>
        <v>88.163265306122454</v>
      </c>
      <c r="H19" s="129">
        <f t="shared" ref="H19:H24" si="3">H7/$H7*100</f>
        <v>100</v>
      </c>
      <c r="I19" s="127"/>
      <c r="J19" s="127"/>
      <c r="K19" s="127"/>
      <c r="L19" s="127"/>
    </row>
    <row r="20" spans="1:21" ht="12.75" customHeight="1" x14ac:dyDescent="0.2">
      <c r="A20" s="115" t="s">
        <v>176</v>
      </c>
      <c r="B20" s="129">
        <f>B8/($H8)*100</f>
        <v>21.25</v>
      </c>
      <c r="C20" s="129">
        <f t="shared" si="2"/>
        <v>25</v>
      </c>
      <c r="D20" s="129">
        <f t="shared" si="2"/>
        <v>25</v>
      </c>
      <c r="E20" s="129">
        <f t="shared" si="2"/>
        <v>17.5</v>
      </c>
      <c r="F20" s="129">
        <f t="shared" si="2"/>
        <v>8.75</v>
      </c>
      <c r="G20" s="129">
        <f t="shared" si="2"/>
        <v>2.5</v>
      </c>
      <c r="H20" s="129">
        <f t="shared" si="3"/>
        <v>100</v>
      </c>
      <c r="I20" s="127"/>
      <c r="J20" s="127"/>
      <c r="K20" s="127"/>
      <c r="L20" s="127"/>
    </row>
    <row r="21" spans="1:21" ht="12.75" customHeight="1" x14ac:dyDescent="0.2">
      <c r="A21" s="115" t="s">
        <v>177</v>
      </c>
      <c r="B21" s="129">
        <f t="shared" ref="B21:G24" si="4">B9/($H9)*100</f>
        <v>4.591836734693878</v>
      </c>
      <c r="C21" s="129">
        <f t="shared" si="4"/>
        <v>1.5306122448979591</v>
      </c>
      <c r="D21" s="129">
        <f t="shared" si="4"/>
        <v>3.0612244897959182</v>
      </c>
      <c r="E21" s="129">
        <f t="shared" si="4"/>
        <v>9.183673469387756</v>
      </c>
      <c r="F21" s="129">
        <f t="shared" si="4"/>
        <v>8.6734693877551017</v>
      </c>
      <c r="G21" s="129">
        <f t="shared" si="4"/>
        <v>72.959183673469383</v>
      </c>
      <c r="H21" s="129">
        <f t="shared" si="3"/>
        <v>100</v>
      </c>
      <c r="I21" s="127"/>
      <c r="J21" s="127"/>
      <c r="K21" s="127"/>
      <c r="L21" s="127"/>
    </row>
    <row r="22" spans="1:21" x14ac:dyDescent="0.2">
      <c r="A22" s="115" t="s">
        <v>178</v>
      </c>
      <c r="B22" s="129">
        <f t="shared" si="4"/>
        <v>66.666666666666657</v>
      </c>
      <c r="C22" s="129">
        <f t="shared" si="4"/>
        <v>33.333333333333329</v>
      </c>
      <c r="D22" s="129">
        <f t="shared" si="4"/>
        <v>0</v>
      </c>
      <c r="E22" s="129">
        <f t="shared" si="4"/>
        <v>0</v>
      </c>
      <c r="F22" s="129">
        <f t="shared" si="4"/>
        <v>0</v>
      </c>
      <c r="G22" s="129">
        <f t="shared" si="4"/>
        <v>0</v>
      </c>
      <c r="H22" s="129">
        <f t="shared" si="3"/>
        <v>100</v>
      </c>
    </row>
    <row r="23" spans="1:21" x14ac:dyDescent="0.2">
      <c r="A23" s="115" t="s">
        <v>179</v>
      </c>
      <c r="B23" s="129">
        <f t="shared" si="4"/>
        <v>0</v>
      </c>
      <c r="C23" s="129">
        <f t="shared" si="4"/>
        <v>1.6949152542372881</v>
      </c>
      <c r="D23" s="129">
        <f t="shared" si="4"/>
        <v>0.84745762711864403</v>
      </c>
      <c r="E23" s="129">
        <f t="shared" si="4"/>
        <v>12.711864406779661</v>
      </c>
      <c r="F23" s="129">
        <f t="shared" si="4"/>
        <v>11.016949152542372</v>
      </c>
      <c r="G23" s="129">
        <f t="shared" si="4"/>
        <v>73.728813559322035</v>
      </c>
      <c r="H23" s="129">
        <f t="shared" si="3"/>
        <v>100</v>
      </c>
    </row>
    <row r="24" spans="1:21" x14ac:dyDescent="0.2">
      <c r="A24" s="115" t="s">
        <v>180</v>
      </c>
      <c r="B24" s="129">
        <f t="shared" si="4"/>
        <v>0</v>
      </c>
      <c r="C24" s="129">
        <f t="shared" si="4"/>
        <v>0</v>
      </c>
      <c r="D24" s="129">
        <f t="shared" si="4"/>
        <v>0</v>
      </c>
      <c r="E24" s="129">
        <f t="shared" si="4"/>
        <v>25</v>
      </c>
      <c r="F24" s="129">
        <f t="shared" si="4"/>
        <v>0</v>
      </c>
      <c r="G24" s="129">
        <f t="shared" si="4"/>
        <v>75</v>
      </c>
      <c r="H24" s="129">
        <f t="shared" si="3"/>
        <v>100</v>
      </c>
    </row>
    <row r="25" spans="1:21" x14ac:dyDescent="0.2">
      <c r="A25" s="115" t="s">
        <v>181</v>
      </c>
      <c r="B25" s="130" t="s">
        <v>202</v>
      </c>
      <c r="C25" s="130" t="s">
        <v>202</v>
      </c>
      <c r="D25" s="130" t="s">
        <v>202</v>
      </c>
      <c r="E25" s="130" t="s">
        <v>202</v>
      </c>
      <c r="F25" s="130" t="s">
        <v>202</v>
      </c>
      <c r="G25" s="130" t="s">
        <v>202</v>
      </c>
      <c r="H25" s="130" t="s">
        <v>202</v>
      </c>
    </row>
    <row r="26" spans="1:21" x14ac:dyDescent="0.2">
      <c r="A26" s="115" t="s">
        <v>182</v>
      </c>
      <c r="B26" s="130" t="s">
        <v>202</v>
      </c>
      <c r="C26" s="130" t="s">
        <v>202</v>
      </c>
      <c r="D26" s="130" t="s">
        <v>202</v>
      </c>
      <c r="E26" s="130" t="s">
        <v>202</v>
      </c>
      <c r="F26" s="130" t="s">
        <v>202</v>
      </c>
      <c r="G26" s="130" t="s">
        <v>202</v>
      </c>
      <c r="H26" s="130" t="s">
        <v>202</v>
      </c>
    </row>
    <row r="27" spans="1:21" x14ac:dyDescent="0.2">
      <c r="A27" s="102" t="s">
        <v>183</v>
      </c>
      <c r="B27" s="129">
        <f>B15/($H15)*100</f>
        <v>0</v>
      </c>
      <c r="C27" s="129">
        <f t="shared" ref="C27:G28" si="5">C15/($H15)*100</f>
        <v>0</v>
      </c>
      <c r="D27" s="129">
        <f t="shared" si="5"/>
        <v>0</v>
      </c>
      <c r="E27" s="129">
        <f t="shared" si="5"/>
        <v>0</v>
      </c>
      <c r="F27" s="129">
        <f t="shared" si="5"/>
        <v>0</v>
      </c>
      <c r="G27" s="129">
        <f t="shared" si="5"/>
        <v>100</v>
      </c>
      <c r="H27" s="129">
        <f>H15/$H15*100</f>
        <v>100</v>
      </c>
    </row>
    <row r="28" spans="1:21" s="93" customFormat="1" ht="12" x14ac:dyDescent="0.2">
      <c r="A28" s="8" t="s">
        <v>0</v>
      </c>
      <c r="B28" s="131">
        <f>B16/($H16)*100</f>
        <v>5.3072625698324023</v>
      </c>
      <c r="C28" s="131">
        <f t="shared" si="5"/>
        <v>3.9106145251396649</v>
      </c>
      <c r="D28" s="131">
        <f t="shared" si="5"/>
        <v>4.0502793296089381</v>
      </c>
      <c r="E28" s="131">
        <f t="shared" si="5"/>
        <v>7.2625698324022352</v>
      </c>
      <c r="F28" s="131">
        <f t="shared" si="5"/>
        <v>7.6815642458100557</v>
      </c>
      <c r="G28" s="131">
        <f t="shared" si="5"/>
        <v>71.787709497206706</v>
      </c>
      <c r="H28" s="131">
        <f>H16/$H16*100</f>
        <v>100</v>
      </c>
    </row>
    <row r="29" spans="1:21" s="107" customFormat="1" ht="11.25" x14ac:dyDescent="0.2">
      <c r="A29" s="106" t="s">
        <v>203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1" s="107" customFormat="1" ht="11.25" x14ac:dyDescent="0.2">
      <c r="A30" s="107" t="s">
        <v>204</v>
      </c>
    </row>
    <row r="31" spans="1:21" s="107" customFormat="1" ht="11.25" x14ac:dyDescent="0.2">
      <c r="A31" s="106" t="s">
        <v>205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1:21" s="107" customFormat="1" ht="11.25" x14ac:dyDescent="0.2">
      <c r="A32" s="106" t="s">
        <v>206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20"/>
      <c r="P32" s="120"/>
      <c r="Q32" s="120"/>
      <c r="R32" s="120"/>
    </row>
    <row r="33" spans="1:20" s="107" customFormat="1" ht="11.25" x14ac:dyDescent="0.2">
      <c r="A33" s="106" t="s">
        <v>186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07" customFormat="1" ht="11.25" x14ac:dyDescent="0.2">
      <c r="A34" s="107" t="s">
        <v>207</v>
      </c>
    </row>
    <row r="35" spans="1:20" s="93" customFormat="1" ht="12" x14ac:dyDescent="0.2"/>
    <row r="36" spans="1:20" s="93" customFormat="1" ht="12" x14ac:dyDescent="0.2"/>
    <row r="37" spans="1:20" s="93" customFormat="1" x14ac:dyDescent="0.2">
      <c r="A37" s="109"/>
      <c r="B37" s="110"/>
    </row>
    <row r="38" spans="1:20" s="93" customFormat="1" x14ac:dyDescent="0.2">
      <c r="A38" s="109"/>
      <c r="B38" s="110"/>
    </row>
    <row r="39" spans="1:20" s="93" customFormat="1" x14ac:dyDescent="0.2">
      <c r="A39" s="110"/>
      <c r="B39" s="110"/>
    </row>
    <row r="40" spans="1:20" s="93" customFormat="1" x14ac:dyDescent="0.2">
      <c r="A40" s="110"/>
      <c r="B40" s="110"/>
    </row>
    <row r="41" spans="1:20" s="93" customFormat="1" x14ac:dyDescent="0.2">
      <c r="A41" s="110"/>
      <c r="B41" s="110"/>
    </row>
    <row r="42" spans="1:20" s="93" customFormat="1" x14ac:dyDescent="0.2">
      <c r="A42" s="110"/>
      <c r="B42" s="110"/>
    </row>
    <row r="43" spans="1:20" s="93" customFormat="1" x14ac:dyDescent="0.2">
      <c r="A43" s="110"/>
      <c r="B43" s="110"/>
    </row>
    <row r="44" spans="1:20" s="93" customFormat="1" x14ac:dyDescent="0.2">
      <c r="A44" s="110"/>
      <c r="B44" s="110"/>
    </row>
    <row r="45" spans="1:20" s="93" customFormat="1" x14ac:dyDescent="0.2">
      <c r="A45" s="109"/>
      <c r="B45" s="110"/>
    </row>
    <row r="46" spans="1:20" s="93" customFormat="1" ht="12" x14ac:dyDescent="0.2"/>
    <row r="47" spans="1:20" s="93" customFormat="1" ht="12" x14ac:dyDescent="0.2"/>
    <row r="48" spans="1:20" s="93" customFormat="1" ht="12" x14ac:dyDescent="0.2"/>
    <row r="49" s="93" customFormat="1" ht="12" x14ac:dyDescent="0.2"/>
    <row r="50" s="93" customFormat="1" ht="12" x14ac:dyDescent="0.2"/>
    <row r="51" s="93" customFormat="1" ht="12" x14ac:dyDescent="0.2"/>
    <row r="52" s="93" customFormat="1" ht="12" x14ac:dyDescent="0.2"/>
    <row r="53" s="93" customFormat="1" ht="12" x14ac:dyDescent="0.2"/>
    <row r="54" s="93" customFormat="1" ht="12" x14ac:dyDescent="0.2"/>
    <row r="55" s="93" customFormat="1" ht="12" x14ac:dyDescent="0.2"/>
    <row r="56" s="93" customFormat="1" ht="12" x14ac:dyDescent="0.2"/>
    <row r="57" s="93" customFormat="1" ht="12" x14ac:dyDescent="0.2"/>
    <row r="58" s="93" customFormat="1" ht="12" x14ac:dyDescent="0.2"/>
    <row r="59" s="93" customFormat="1" ht="12" x14ac:dyDescent="0.2"/>
    <row r="60" s="93" customFormat="1" ht="12" x14ac:dyDescent="0.2"/>
    <row r="61" s="93" customFormat="1" ht="12" x14ac:dyDescent="0.2"/>
    <row r="62" s="93" customFormat="1" ht="12" x14ac:dyDescent="0.2"/>
    <row r="63" s="93" customFormat="1" ht="12" x14ac:dyDescent="0.2"/>
    <row r="64" s="93" customFormat="1" ht="12" x14ac:dyDescent="0.2"/>
    <row r="65" s="93" customFormat="1" ht="12" x14ac:dyDescent="0.2"/>
    <row r="66" s="93" customFormat="1" ht="12" x14ac:dyDescent="0.2"/>
    <row r="67" s="93" customFormat="1" ht="12" x14ac:dyDescent="0.2"/>
    <row r="68" s="93" customFormat="1" ht="12" x14ac:dyDescent="0.2"/>
    <row r="69" s="93" customFormat="1" ht="12" x14ac:dyDescent="0.2"/>
    <row r="70" s="93" customFormat="1" ht="12" x14ac:dyDescent="0.2"/>
    <row r="71" s="93" customFormat="1" ht="12" x14ac:dyDescent="0.2"/>
    <row r="72" s="93" customFormat="1" ht="12" x14ac:dyDescent="0.2"/>
    <row r="73" s="93" customFormat="1" ht="12" x14ac:dyDescent="0.2"/>
    <row r="74" s="93" customFormat="1" ht="12" x14ac:dyDescent="0.2"/>
    <row r="75" s="93" customFormat="1" ht="12" x14ac:dyDescent="0.2"/>
    <row r="76" s="93" customFormat="1" ht="12" x14ac:dyDescent="0.2"/>
    <row r="77" s="93" customFormat="1" ht="12" x14ac:dyDescent="0.2"/>
    <row r="78" s="93" customFormat="1" ht="12" x14ac:dyDescent="0.2"/>
    <row r="79" s="93" customFormat="1" ht="12" x14ac:dyDescent="0.2"/>
    <row r="80" s="93" customFormat="1" ht="12" x14ac:dyDescent="0.2"/>
    <row r="81" s="93" customFormat="1" ht="12" x14ac:dyDescent="0.2"/>
    <row r="82" s="93" customFormat="1" ht="12" x14ac:dyDescent="0.2"/>
    <row r="83" s="93" customFormat="1" ht="12" x14ac:dyDescent="0.2"/>
    <row r="84" s="93" customFormat="1" ht="12" x14ac:dyDescent="0.2"/>
    <row r="85" s="93" customFormat="1" ht="12" x14ac:dyDescent="0.2"/>
    <row r="86" s="93" customFormat="1" ht="12" x14ac:dyDescent="0.2"/>
    <row r="87" s="93" customFormat="1" ht="12" x14ac:dyDescent="0.2"/>
    <row r="88" s="93" customFormat="1" ht="12" x14ac:dyDescent="0.2"/>
    <row r="89" s="93" customFormat="1" ht="12" x14ac:dyDescent="0.2"/>
    <row r="90" s="93" customFormat="1" ht="12" x14ac:dyDescent="0.2"/>
    <row r="91" s="93" customFormat="1" ht="12" x14ac:dyDescent="0.2"/>
    <row r="92" s="93" customFormat="1" ht="12" x14ac:dyDescent="0.2"/>
    <row r="93" s="93" customFormat="1" ht="12" x14ac:dyDescent="0.2"/>
    <row r="94" s="93" customFormat="1" ht="12" x14ac:dyDescent="0.2"/>
    <row r="95" s="93" customFormat="1" ht="12" x14ac:dyDescent="0.2"/>
    <row r="96" s="93" customFormat="1" ht="12" x14ac:dyDescent="0.2"/>
    <row r="97" s="93" customFormat="1" ht="12" x14ac:dyDescent="0.2"/>
    <row r="98" s="93" customFormat="1" ht="12" x14ac:dyDescent="0.2"/>
    <row r="99" s="93" customFormat="1" ht="12" x14ac:dyDescent="0.2"/>
    <row r="100" s="93" customFormat="1" ht="12" x14ac:dyDescent="0.2"/>
    <row r="101" s="93" customFormat="1" ht="12" x14ac:dyDescent="0.2"/>
    <row r="102" s="93" customFormat="1" ht="12" x14ac:dyDescent="0.2"/>
    <row r="103" s="93" customFormat="1" ht="12" x14ac:dyDescent="0.2"/>
    <row r="104" s="93" customFormat="1" ht="12" x14ac:dyDescent="0.2"/>
    <row r="105" s="93" customFormat="1" ht="12" x14ac:dyDescent="0.2"/>
    <row r="106" s="93" customFormat="1" ht="12" x14ac:dyDescent="0.2"/>
    <row r="107" s="93" customFormat="1" ht="12" x14ac:dyDescent="0.2"/>
    <row r="108" s="93" customFormat="1" ht="12" x14ac:dyDescent="0.2"/>
    <row r="109" s="93" customFormat="1" ht="12" x14ac:dyDescent="0.2"/>
    <row r="110" s="93" customFormat="1" ht="12" x14ac:dyDescent="0.2"/>
    <row r="111" s="93" customFormat="1" ht="12" x14ac:dyDescent="0.2"/>
    <row r="112" s="93" customFormat="1" ht="12" x14ac:dyDescent="0.2"/>
    <row r="113" s="93" customFormat="1" ht="12" x14ac:dyDescent="0.2"/>
    <row r="114" s="93" customFormat="1" ht="12" x14ac:dyDescent="0.2"/>
    <row r="115" s="93" customFormat="1" ht="12" x14ac:dyDescent="0.2"/>
    <row r="116" s="93" customFormat="1" ht="12" x14ac:dyDescent="0.2"/>
    <row r="117" s="93" customFormat="1" ht="12" x14ac:dyDescent="0.2"/>
    <row r="118" s="93" customFormat="1" ht="12" x14ac:dyDescent="0.2"/>
    <row r="119" s="93" customFormat="1" ht="12" x14ac:dyDescent="0.2"/>
    <row r="120" s="93" customFormat="1" ht="12" x14ac:dyDescent="0.2"/>
    <row r="121" s="93" customFormat="1" ht="12" x14ac:dyDescent="0.2"/>
    <row r="122" s="93" customFormat="1" ht="12" x14ac:dyDescent="0.2"/>
    <row r="123" s="93" customFormat="1" ht="12" x14ac:dyDescent="0.2"/>
    <row r="124" s="93" customFormat="1" ht="12" x14ac:dyDescent="0.2"/>
    <row r="125" s="93" customFormat="1" ht="12" x14ac:dyDescent="0.2"/>
    <row r="126" s="93" customFormat="1" ht="12" x14ac:dyDescent="0.2"/>
    <row r="127" s="93" customFormat="1" ht="12" x14ac:dyDescent="0.2"/>
    <row r="128" s="93" customFormat="1" ht="12" x14ac:dyDescent="0.2"/>
    <row r="129" s="93" customFormat="1" ht="12" x14ac:dyDescent="0.2"/>
    <row r="130" s="93" customFormat="1" ht="12" x14ac:dyDescent="0.2"/>
    <row r="131" s="93" customFormat="1" ht="12" x14ac:dyDescent="0.2"/>
    <row r="132" s="93" customFormat="1" ht="12" x14ac:dyDescent="0.2"/>
    <row r="133" s="93" customFormat="1" ht="12" x14ac:dyDescent="0.2"/>
    <row r="134" s="93" customFormat="1" ht="12" x14ac:dyDescent="0.2"/>
    <row r="135" s="93" customFormat="1" ht="12" x14ac:dyDescent="0.2"/>
    <row r="136" s="93" customFormat="1" ht="12" x14ac:dyDescent="0.2"/>
    <row r="137" s="93" customFormat="1" ht="12" x14ac:dyDescent="0.2"/>
    <row r="138" s="93" customFormat="1" ht="12" x14ac:dyDescent="0.2"/>
    <row r="139" s="93" customFormat="1" ht="12" x14ac:dyDescent="0.2"/>
    <row r="140" s="93" customFormat="1" ht="12" x14ac:dyDescent="0.2"/>
    <row r="141" s="93" customFormat="1" ht="12" x14ac:dyDescent="0.2"/>
    <row r="142" s="93" customFormat="1" ht="12" x14ac:dyDescent="0.2"/>
    <row r="143" s="93" customFormat="1" ht="12" x14ac:dyDescent="0.2"/>
    <row r="144" s="93" customFormat="1" ht="12" x14ac:dyDescent="0.2"/>
    <row r="145" s="93" customFormat="1" ht="12" x14ac:dyDescent="0.2"/>
    <row r="146" s="93" customFormat="1" ht="12" x14ac:dyDescent="0.2"/>
    <row r="147" s="93" customFormat="1" ht="12" x14ac:dyDescent="0.2"/>
    <row r="148" s="93" customFormat="1" ht="12" x14ac:dyDescent="0.2"/>
    <row r="149" s="93" customFormat="1" ht="12" x14ac:dyDescent="0.2"/>
    <row r="150" s="93" customFormat="1" ht="12" x14ac:dyDescent="0.2"/>
    <row r="151" s="93" customFormat="1" ht="12" x14ac:dyDescent="0.2"/>
    <row r="152" s="93" customFormat="1" ht="12" x14ac:dyDescent="0.2"/>
    <row r="153" s="93" customFormat="1" ht="12" x14ac:dyDescent="0.2"/>
    <row r="154" s="93" customFormat="1" ht="12" x14ac:dyDescent="0.2"/>
    <row r="155" s="93" customFormat="1" ht="12" x14ac:dyDescent="0.2"/>
    <row r="156" s="93" customFormat="1" ht="12" x14ac:dyDescent="0.2"/>
    <row r="157" s="93" customFormat="1" ht="12" x14ac:dyDescent="0.2"/>
    <row r="158" s="93" customFormat="1" ht="12" x14ac:dyDescent="0.2"/>
    <row r="159" s="93" customFormat="1" ht="12" x14ac:dyDescent="0.2"/>
    <row r="160" s="93" customFormat="1" ht="12" x14ac:dyDescent="0.2"/>
    <row r="161" s="93" customFormat="1" ht="12" x14ac:dyDescent="0.2"/>
    <row r="162" s="93" customFormat="1" ht="12" x14ac:dyDescent="0.2"/>
    <row r="163" s="93" customFormat="1" ht="12" x14ac:dyDescent="0.2"/>
    <row r="164" s="93" customFormat="1" ht="12" x14ac:dyDescent="0.2"/>
    <row r="165" s="93" customFormat="1" ht="12" x14ac:dyDescent="0.2"/>
    <row r="166" s="93" customFormat="1" ht="12" x14ac:dyDescent="0.2"/>
    <row r="167" s="93" customFormat="1" ht="12" x14ac:dyDescent="0.2"/>
    <row r="168" s="93" customFormat="1" ht="12" x14ac:dyDescent="0.2"/>
    <row r="169" s="93" customFormat="1" ht="12" x14ac:dyDescent="0.2"/>
    <row r="170" s="93" customFormat="1" ht="12" x14ac:dyDescent="0.2"/>
    <row r="171" s="93" customFormat="1" ht="12" x14ac:dyDescent="0.2"/>
    <row r="172" s="93" customFormat="1" ht="12" x14ac:dyDescent="0.2"/>
    <row r="173" s="93" customFormat="1" ht="12" x14ac:dyDescent="0.2"/>
    <row r="174" s="93" customFormat="1" ht="12" x14ac:dyDescent="0.2"/>
    <row r="175" s="93" customFormat="1" ht="12" x14ac:dyDescent="0.2"/>
    <row r="176" s="93" customFormat="1" ht="12" x14ac:dyDescent="0.2"/>
    <row r="177" s="93" customFormat="1" ht="12" x14ac:dyDescent="0.2"/>
    <row r="178" s="93" customFormat="1" ht="12" x14ac:dyDescent="0.2"/>
    <row r="179" s="93" customFormat="1" ht="12" x14ac:dyDescent="0.2"/>
    <row r="180" s="93" customFormat="1" ht="12" x14ac:dyDescent="0.2"/>
    <row r="181" s="93" customFormat="1" ht="12" x14ac:dyDescent="0.2"/>
    <row r="182" s="93" customFormat="1" ht="12" x14ac:dyDescent="0.2"/>
    <row r="183" s="93" customFormat="1" ht="12" x14ac:dyDescent="0.2"/>
    <row r="184" s="93" customFormat="1" ht="12" x14ac:dyDescent="0.2"/>
    <row r="185" s="93" customFormat="1" ht="12" x14ac:dyDescent="0.2"/>
    <row r="186" s="93" customFormat="1" ht="12" x14ac:dyDescent="0.2"/>
    <row r="187" s="93" customFormat="1" ht="12" x14ac:dyDescent="0.2"/>
    <row r="188" s="93" customFormat="1" ht="12" x14ac:dyDescent="0.2"/>
    <row r="189" s="93" customFormat="1" ht="12" x14ac:dyDescent="0.2"/>
    <row r="190" s="93" customFormat="1" ht="12" x14ac:dyDescent="0.2"/>
    <row r="191" s="93" customFormat="1" ht="12" x14ac:dyDescent="0.2"/>
    <row r="192" s="93" customFormat="1" ht="12" x14ac:dyDescent="0.2"/>
    <row r="193" s="93" customFormat="1" ht="12" x14ac:dyDescent="0.2"/>
    <row r="194" s="93" customFormat="1" ht="12" x14ac:dyDescent="0.2"/>
    <row r="195" s="93" customFormat="1" ht="12" x14ac:dyDescent="0.2"/>
    <row r="196" s="93" customFormat="1" ht="12" x14ac:dyDescent="0.2"/>
    <row r="197" s="93" customFormat="1" ht="12" x14ac:dyDescent="0.2"/>
    <row r="198" s="93" customFormat="1" ht="12" x14ac:dyDescent="0.2"/>
    <row r="199" s="93" customFormat="1" ht="12" x14ac:dyDescent="0.2"/>
    <row r="200" s="93" customFormat="1" ht="12" x14ac:dyDescent="0.2"/>
    <row r="201" s="93" customFormat="1" ht="12" x14ac:dyDescent="0.2"/>
    <row r="202" s="93" customFormat="1" ht="12" x14ac:dyDescent="0.2"/>
    <row r="203" s="93" customFormat="1" ht="12" x14ac:dyDescent="0.2"/>
    <row r="204" s="93" customFormat="1" ht="12" x14ac:dyDescent="0.2"/>
    <row r="205" s="93" customFormat="1" ht="12" x14ac:dyDescent="0.2"/>
    <row r="206" s="93" customFormat="1" ht="12" x14ac:dyDescent="0.2"/>
    <row r="207" s="93" customFormat="1" ht="12" x14ac:dyDescent="0.2"/>
    <row r="208" s="93" customFormat="1" ht="12" x14ac:dyDescent="0.2"/>
    <row r="209" s="93" customFormat="1" ht="12" x14ac:dyDescent="0.2"/>
    <row r="210" s="93" customFormat="1" ht="12" x14ac:dyDescent="0.2"/>
    <row r="211" s="93" customFormat="1" ht="12" x14ac:dyDescent="0.2"/>
    <row r="212" s="93" customFormat="1" ht="12" x14ac:dyDescent="0.2"/>
    <row r="213" s="93" customFormat="1" ht="12" x14ac:dyDescent="0.2"/>
    <row r="214" s="93" customFormat="1" ht="12" x14ac:dyDescent="0.2"/>
    <row r="215" s="93" customFormat="1" ht="12" x14ac:dyDescent="0.2"/>
    <row r="216" s="93" customFormat="1" ht="12" x14ac:dyDescent="0.2"/>
    <row r="217" s="93" customFormat="1" ht="12" x14ac:dyDescent="0.2"/>
    <row r="218" s="93" customFormat="1" ht="12" x14ac:dyDescent="0.2"/>
    <row r="219" s="93" customFormat="1" ht="12" x14ac:dyDescent="0.2"/>
    <row r="220" s="93" customFormat="1" ht="12" x14ac:dyDescent="0.2"/>
    <row r="221" s="93" customFormat="1" ht="12" x14ac:dyDescent="0.2"/>
    <row r="222" s="93" customFormat="1" ht="12" x14ac:dyDescent="0.2"/>
    <row r="223" s="93" customFormat="1" ht="12" x14ac:dyDescent="0.2"/>
    <row r="224" s="93" customFormat="1" ht="12" x14ac:dyDescent="0.2"/>
    <row r="225" s="93" customFormat="1" ht="12" x14ac:dyDescent="0.2"/>
    <row r="226" s="93" customFormat="1" ht="12" x14ac:dyDescent="0.2"/>
    <row r="227" s="93" customFormat="1" ht="12" x14ac:dyDescent="0.2"/>
    <row r="228" s="93" customFormat="1" ht="12" x14ac:dyDescent="0.2"/>
    <row r="229" s="93" customFormat="1" ht="12" x14ac:dyDescent="0.2"/>
    <row r="230" s="93" customFormat="1" ht="12" x14ac:dyDescent="0.2"/>
    <row r="231" s="93" customFormat="1" ht="12" x14ac:dyDescent="0.2"/>
    <row r="232" s="93" customFormat="1" ht="12" x14ac:dyDescent="0.2"/>
    <row r="233" s="93" customFormat="1" ht="12" x14ac:dyDescent="0.2"/>
    <row r="234" s="93" customFormat="1" ht="12" x14ac:dyDescent="0.2"/>
    <row r="235" s="93" customFormat="1" ht="12" x14ac:dyDescent="0.2"/>
    <row r="236" s="93" customFormat="1" ht="12" x14ac:dyDescent="0.2"/>
    <row r="237" s="93" customFormat="1" ht="12" x14ac:dyDescent="0.2"/>
    <row r="238" s="93" customFormat="1" ht="12" x14ac:dyDescent="0.2"/>
    <row r="239" s="93" customFormat="1" ht="12" x14ac:dyDescent="0.2"/>
    <row r="240" s="93" customFormat="1" ht="12" x14ac:dyDescent="0.2"/>
    <row r="241" s="93" customFormat="1" ht="12" x14ac:dyDescent="0.2"/>
    <row r="242" s="93" customFormat="1" ht="12" x14ac:dyDescent="0.2"/>
    <row r="243" s="93" customFormat="1" ht="12" x14ac:dyDescent="0.2"/>
    <row r="244" s="93" customFormat="1" ht="12" x14ac:dyDescent="0.2"/>
    <row r="245" s="93" customFormat="1" ht="12" x14ac:dyDescent="0.2"/>
    <row r="246" s="93" customFormat="1" ht="12" x14ac:dyDescent="0.2"/>
    <row r="247" s="93" customFormat="1" ht="12" x14ac:dyDescent="0.2"/>
    <row r="248" s="93" customFormat="1" ht="12" x14ac:dyDescent="0.2"/>
    <row r="249" s="93" customFormat="1" ht="12" x14ac:dyDescent="0.2"/>
    <row r="250" s="93" customFormat="1" ht="12" x14ac:dyDescent="0.2"/>
    <row r="251" s="93" customFormat="1" ht="12" x14ac:dyDescent="0.2"/>
    <row r="252" s="93" customFormat="1" ht="12" x14ac:dyDescent="0.2"/>
    <row r="253" s="93" customFormat="1" ht="12" x14ac:dyDescent="0.2"/>
    <row r="254" s="93" customFormat="1" ht="12" x14ac:dyDescent="0.2"/>
    <row r="255" s="93" customFormat="1" ht="12" x14ac:dyDescent="0.2"/>
    <row r="256" s="93" customFormat="1" ht="12" x14ac:dyDescent="0.2"/>
    <row r="257" s="93" customFormat="1" ht="12" x14ac:dyDescent="0.2"/>
    <row r="258" s="93" customFormat="1" ht="12" x14ac:dyDescent="0.2"/>
    <row r="259" s="93" customFormat="1" ht="12" x14ac:dyDescent="0.2"/>
    <row r="260" s="93" customFormat="1" ht="12" x14ac:dyDescent="0.2"/>
    <row r="261" s="93" customFormat="1" ht="12" x14ac:dyDescent="0.2"/>
    <row r="262" s="93" customFormat="1" ht="12" x14ac:dyDescent="0.2"/>
    <row r="263" s="93" customFormat="1" ht="12" x14ac:dyDescent="0.2"/>
    <row r="264" s="93" customFormat="1" ht="12" x14ac:dyDescent="0.2"/>
    <row r="265" s="93" customFormat="1" ht="12" x14ac:dyDescent="0.2"/>
    <row r="266" s="93" customFormat="1" ht="12" x14ac:dyDescent="0.2"/>
    <row r="267" s="93" customFormat="1" ht="12" x14ac:dyDescent="0.2"/>
    <row r="268" s="93" customFormat="1" ht="12" x14ac:dyDescent="0.2"/>
    <row r="269" s="93" customFormat="1" ht="12" x14ac:dyDescent="0.2"/>
    <row r="270" s="93" customFormat="1" ht="12" x14ac:dyDescent="0.2"/>
    <row r="271" s="93" customFormat="1" ht="12" x14ac:dyDescent="0.2"/>
    <row r="272" s="93" customFormat="1" ht="12" x14ac:dyDescent="0.2"/>
    <row r="273" s="93" customFormat="1" ht="12" x14ac:dyDescent="0.2"/>
    <row r="274" s="93" customFormat="1" ht="12" x14ac:dyDescent="0.2"/>
    <row r="275" s="93" customFormat="1" ht="12" x14ac:dyDescent="0.2"/>
    <row r="276" s="93" customFormat="1" ht="12" x14ac:dyDescent="0.2"/>
    <row r="277" s="93" customFormat="1" ht="12" x14ac:dyDescent="0.2"/>
    <row r="278" s="93" customFormat="1" ht="12" x14ac:dyDescent="0.2"/>
    <row r="279" s="93" customFormat="1" ht="12" x14ac:dyDescent="0.2"/>
    <row r="280" s="93" customFormat="1" ht="12" x14ac:dyDescent="0.2"/>
    <row r="281" s="93" customFormat="1" ht="12" x14ac:dyDescent="0.2"/>
    <row r="282" s="93" customFormat="1" ht="12" x14ac:dyDescent="0.2"/>
    <row r="283" s="93" customFormat="1" ht="12" x14ac:dyDescent="0.2"/>
    <row r="284" s="93" customFormat="1" ht="12" x14ac:dyDescent="0.2"/>
    <row r="285" s="93" customFormat="1" ht="12" x14ac:dyDescent="0.2"/>
    <row r="286" s="93" customFormat="1" ht="12" x14ac:dyDescent="0.2"/>
    <row r="287" s="93" customFormat="1" ht="12" x14ac:dyDescent="0.2"/>
    <row r="288" s="93" customFormat="1" ht="12" x14ac:dyDescent="0.2"/>
    <row r="289" s="93" customFormat="1" ht="12" x14ac:dyDescent="0.2"/>
    <row r="290" s="93" customFormat="1" ht="12" x14ac:dyDescent="0.2"/>
    <row r="291" s="93" customFormat="1" ht="12" x14ac:dyDescent="0.2"/>
    <row r="292" s="93" customFormat="1" ht="12" x14ac:dyDescent="0.2"/>
    <row r="293" s="93" customFormat="1" ht="12" x14ac:dyDescent="0.2"/>
    <row r="294" s="93" customFormat="1" ht="12" x14ac:dyDescent="0.2"/>
    <row r="295" s="93" customFormat="1" ht="12" x14ac:dyDescent="0.2"/>
    <row r="296" s="93" customFormat="1" ht="12" x14ac:dyDescent="0.2"/>
    <row r="297" s="93" customFormat="1" ht="12" x14ac:dyDescent="0.2"/>
    <row r="298" s="93" customFormat="1" ht="12" x14ac:dyDescent="0.2"/>
    <row r="299" s="93" customFormat="1" ht="12" x14ac:dyDescent="0.2"/>
    <row r="300" s="93" customFormat="1" ht="12" x14ac:dyDescent="0.2"/>
    <row r="301" s="93" customFormat="1" ht="12" x14ac:dyDescent="0.2"/>
    <row r="302" s="93" customFormat="1" ht="12" x14ac:dyDescent="0.2"/>
    <row r="303" s="93" customFormat="1" ht="12" x14ac:dyDescent="0.2"/>
    <row r="304" s="93" customFormat="1" ht="12" x14ac:dyDescent="0.2"/>
    <row r="305" s="93" customFormat="1" ht="12" x14ac:dyDescent="0.2"/>
    <row r="306" s="93" customFormat="1" ht="12" x14ac:dyDescent="0.2"/>
    <row r="307" s="93" customFormat="1" ht="12" x14ac:dyDescent="0.2"/>
    <row r="308" s="93" customFormat="1" ht="12" x14ac:dyDescent="0.2"/>
    <row r="309" s="93" customFormat="1" ht="12" x14ac:dyDescent="0.2"/>
    <row r="310" s="93" customFormat="1" ht="12" x14ac:dyDescent="0.2"/>
    <row r="311" s="93" customFormat="1" ht="12" x14ac:dyDescent="0.2"/>
    <row r="312" s="93" customFormat="1" ht="12" x14ac:dyDescent="0.2"/>
    <row r="313" s="93" customFormat="1" ht="12" x14ac:dyDescent="0.2"/>
    <row r="314" s="93" customFormat="1" ht="12" x14ac:dyDescent="0.2"/>
    <row r="315" s="93" customFormat="1" ht="12" x14ac:dyDescent="0.2"/>
    <row r="316" s="93" customFormat="1" ht="12" x14ac:dyDescent="0.2"/>
    <row r="317" s="93" customFormat="1" ht="12" x14ac:dyDescent="0.2"/>
    <row r="318" s="93" customFormat="1" ht="12" x14ac:dyDescent="0.2"/>
    <row r="319" s="93" customFormat="1" ht="12" x14ac:dyDescent="0.2"/>
    <row r="320" s="93" customFormat="1" ht="12" x14ac:dyDescent="0.2"/>
    <row r="321" s="93" customFormat="1" ht="12" x14ac:dyDescent="0.2"/>
    <row r="322" s="93" customFormat="1" ht="12" x14ac:dyDescent="0.2"/>
    <row r="323" s="93" customFormat="1" ht="12" x14ac:dyDescent="0.2"/>
    <row r="324" s="93" customFormat="1" ht="12" x14ac:dyDescent="0.2"/>
    <row r="325" s="93" customFormat="1" ht="12" x14ac:dyDescent="0.2"/>
    <row r="326" s="93" customFormat="1" ht="12" x14ac:dyDescent="0.2"/>
    <row r="327" s="93" customFormat="1" ht="12" x14ac:dyDescent="0.2"/>
    <row r="328" s="93" customFormat="1" ht="12" x14ac:dyDescent="0.2"/>
    <row r="329" s="93" customFormat="1" ht="12" x14ac:dyDescent="0.2"/>
    <row r="330" s="93" customFormat="1" ht="12" x14ac:dyDescent="0.2"/>
    <row r="331" s="93" customFormat="1" ht="12" x14ac:dyDescent="0.2"/>
    <row r="332" s="93" customFormat="1" ht="12" x14ac:dyDescent="0.2"/>
    <row r="333" s="93" customFormat="1" ht="12" x14ac:dyDescent="0.2"/>
    <row r="334" s="93" customFormat="1" ht="12" x14ac:dyDescent="0.2"/>
    <row r="335" s="93" customFormat="1" ht="12" x14ac:dyDescent="0.2"/>
    <row r="336" s="93" customFormat="1" ht="12" x14ac:dyDescent="0.2"/>
    <row r="337" s="93" customFormat="1" ht="12" x14ac:dyDescent="0.2"/>
    <row r="338" s="93" customFormat="1" ht="12" x14ac:dyDescent="0.2"/>
    <row r="339" s="93" customFormat="1" ht="12" x14ac:dyDescent="0.2"/>
    <row r="340" s="93" customFormat="1" ht="12" x14ac:dyDescent="0.2"/>
    <row r="341" s="93" customFormat="1" ht="12" x14ac:dyDescent="0.2"/>
    <row r="342" s="93" customFormat="1" ht="12" x14ac:dyDescent="0.2"/>
    <row r="343" s="93" customFormat="1" ht="12" x14ac:dyDescent="0.2"/>
    <row r="344" s="93" customFormat="1" ht="12" x14ac:dyDescent="0.2"/>
    <row r="345" s="93" customFormat="1" ht="12" x14ac:dyDescent="0.2"/>
    <row r="346" s="93" customFormat="1" ht="12" x14ac:dyDescent="0.2"/>
    <row r="347" s="93" customFormat="1" ht="12" x14ac:dyDescent="0.2"/>
    <row r="348" s="93" customFormat="1" ht="12" x14ac:dyDescent="0.2"/>
    <row r="349" s="93" customFormat="1" ht="12" x14ac:dyDescent="0.2"/>
    <row r="350" s="93" customFormat="1" ht="12" x14ac:dyDescent="0.2"/>
    <row r="351" s="93" customFormat="1" ht="12" x14ac:dyDescent="0.2"/>
    <row r="352" s="93" customFormat="1" ht="12" x14ac:dyDescent="0.2"/>
    <row r="353" s="93" customFormat="1" ht="12" x14ac:dyDescent="0.2"/>
    <row r="354" s="93" customFormat="1" ht="12" x14ac:dyDescent="0.2"/>
    <row r="355" s="93" customFormat="1" ht="12" x14ac:dyDescent="0.2"/>
    <row r="356" s="93" customFormat="1" ht="12" x14ac:dyDescent="0.2"/>
    <row r="357" s="93" customFormat="1" ht="12" x14ac:dyDescent="0.2"/>
    <row r="358" s="93" customFormat="1" ht="12" x14ac:dyDescent="0.2"/>
    <row r="359" s="93" customFormat="1" ht="12" x14ac:dyDescent="0.2"/>
    <row r="360" s="93" customFormat="1" ht="12" x14ac:dyDescent="0.2"/>
    <row r="361" s="93" customFormat="1" ht="12" x14ac:dyDescent="0.2"/>
    <row r="362" s="93" customFormat="1" ht="12" x14ac:dyDescent="0.2"/>
    <row r="363" s="93" customFormat="1" ht="12" x14ac:dyDescent="0.2"/>
    <row r="364" s="93" customFormat="1" ht="12" x14ac:dyDescent="0.2"/>
    <row r="365" s="93" customFormat="1" ht="12" x14ac:dyDescent="0.2"/>
    <row r="366" s="93" customFormat="1" ht="12" x14ac:dyDescent="0.2"/>
    <row r="367" s="93" customFormat="1" ht="12" x14ac:dyDescent="0.2"/>
    <row r="368" s="93" customFormat="1" ht="12" x14ac:dyDescent="0.2"/>
    <row r="369" s="93" customFormat="1" ht="12" x14ac:dyDescent="0.2"/>
    <row r="370" s="93" customFormat="1" ht="12" x14ac:dyDescent="0.2"/>
    <row r="371" s="93" customFormat="1" ht="12" x14ac:dyDescent="0.2"/>
    <row r="372" s="93" customFormat="1" ht="12" x14ac:dyDescent="0.2"/>
    <row r="373" s="93" customFormat="1" ht="12" x14ac:dyDescent="0.2"/>
    <row r="374" s="93" customFormat="1" ht="12" x14ac:dyDescent="0.2"/>
    <row r="375" s="93" customFormat="1" ht="12" x14ac:dyDescent="0.2"/>
    <row r="376" s="93" customFormat="1" ht="12" x14ac:dyDescent="0.2"/>
    <row r="377" s="93" customFormat="1" ht="12" x14ac:dyDescent="0.2"/>
    <row r="378" s="93" customFormat="1" ht="12" x14ac:dyDescent="0.2"/>
    <row r="379" s="93" customFormat="1" ht="12" x14ac:dyDescent="0.2"/>
    <row r="380" s="93" customFormat="1" ht="12" x14ac:dyDescent="0.2"/>
    <row r="381" s="93" customFormat="1" ht="12" x14ac:dyDescent="0.2"/>
    <row r="382" s="93" customFormat="1" ht="12" x14ac:dyDescent="0.2"/>
    <row r="383" s="93" customFormat="1" ht="12" x14ac:dyDescent="0.2"/>
    <row r="384" s="93" customFormat="1" ht="12" x14ac:dyDescent="0.2"/>
    <row r="385" s="93" customFormat="1" ht="12" x14ac:dyDescent="0.2"/>
    <row r="386" s="93" customFormat="1" ht="12" x14ac:dyDescent="0.2"/>
    <row r="387" s="93" customFormat="1" ht="12" x14ac:dyDescent="0.2"/>
    <row r="388" s="93" customFormat="1" ht="12" x14ac:dyDescent="0.2"/>
    <row r="389" s="93" customFormat="1" ht="12" x14ac:dyDescent="0.2"/>
    <row r="390" s="93" customFormat="1" ht="12" x14ac:dyDescent="0.2"/>
    <row r="391" s="93" customFormat="1" ht="12" x14ac:dyDescent="0.2"/>
    <row r="392" s="93" customFormat="1" ht="12" x14ac:dyDescent="0.2"/>
    <row r="393" s="93" customFormat="1" ht="12" x14ac:dyDescent="0.2"/>
    <row r="394" s="93" customFormat="1" ht="12" x14ac:dyDescent="0.2"/>
    <row r="395" s="93" customFormat="1" ht="12" x14ac:dyDescent="0.2"/>
    <row r="396" s="93" customFormat="1" ht="12" x14ac:dyDescent="0.2"/>
    <row r="397" s="93" customFormat="1" ht="12" x14ac:dyDescent="0.2"/>
    <row r="398" s="93" customFormat="1" ht="12" x14ac:dyDescent="0.2"/>
    <row r="399" s="93" customFormat="1" ht="12" x14ac:dyDescent="0.2"/>
    <row r="400" s="93" customFormat="1" ht="12" x14ac:dyDescent="0.2"/>
    <row r="401" s="93" customFormat="1" ht="12" x14ac:dyDescent="0.2"/>
    <row r="402" s="93" customFormat="1" ht="12" x14ac:dyDescent="0.2"/>
    <row r="403" s="93" customFormat="1" ht="12" x14ac:dyDescent="0.2"/>
    <row r="404" s="93" customFormat="1" ht="12" x14ac:dyDescent="0.2"/>
    <row r="405" s="93" customFormat="1" ht="12" x14ac:dyDescent="0.2"/>
    <row r="406" s="93" customFormat="1" ht="12" x14ac:dyDescent="0.2"/>
    <row r="407" s="93" customFormat="1" ht="12" x14ac:dyDescent="0.2"/>
    <row r="408" s="93" customFormat="1" ht="12" x14ac:dyDescent="0.2"/>
    <row r="409" s="93" customFormat="1" ht="12" x14ac:dyDescent="0.2"/>
    <row r="410" s="93" customFormat="1" ht="12" x14ac:dyDescent="0.2"/>
    <row r="411" s="93" customFormat="1" ht="12" x14ac:dyDescent="0.2"/>
    <row r="412" s="93" customFormat="1" ht="12" x14ac:dyDescent="0.2"/>
    <row r="413" s="93" customFormat="1" ht="12" x14ac:dyDescent="0.2"/>
    <row r="414" s="93" customFormat="1" ht="12" x14ac:dyDescent="0.2"/>
    <row r="415" s="93" customFormat="1" ht="12" x14ac:dyDescent="0.2"/>
    <row r="416" s="93" customFormat="1" ht="12" x14ac:dyDescent="0.2"/>
    <row r="417" s="93" customFormat="1" ht="12" x14ac:dyDescent="0.2"/>
    <row r="418" s="93" customFormat="1" ht="12" x14ac:dyDescent="0.2"/>
    <row r="419" s="93" customFormat="1" ht="12" x14ac:dyDescent="0.2"/>
    <row r="420" s="93" customFormat="1" ht="12" x14ac:dyDescent="0.2"/>
    <row r="421" s="93" customFormat="1" ht="12" x14ac:dyDescent="0.2"/>
    <row r="422" s="93" customFormat="1" ht="12" x14ac:dyDescent="0.2"/>
    <row r="423" s="93" customFormat="1" ht="12" x14ac:dyDescent="0.2"/>
    <row r="424" s="93" customFormat="1" ht="12" x14ac:dyDescent="0.2"/>
    <row r="425" s="93" customFormat="1" ht="12" x14ac:dyDescent="0.2"/>
    <row r="426" s="93" customFormat="1" ht="12" x14ac:dyDescent="0.2"/>
    <row r="427" s="93" customFormat="1" ht="12" x14ac:dyDescent="0.2"/>
    <row r="428" s="93" customFormat="1" ht="12" x14ac:dyDescent="0.2"/>
    <row r="429" s="93" customFormat="1" ht="12" x14ac:dyDescent="0.2"/>
    <row r="430" s="93" customFormat="1" ht="12" x14ac:dyDescent="0.2"/>
    <row r="431" s="93" customFormat="1" ht="12" x14ac:dyDescent="0.2"/>
    <row r="432" s="93" customFormat="1" ht="12" x14ac:dyDescent="0.2"/>
    <row r="433" s="93" customFormat="1" ht="12" x14ac:dyDescent="0.2"/>
    <row r="434" s="93" customFormat="1" ht="12" x14ac:dyDescent="0.2"/>
    <row r="435" s="93" customFormat="1" ht="12" x14ac:dyDescent="0.2"/>
    <row r="436" s="93" customFormat="1" ht="12" x14ac:dyDescent="0.2"/>
    <row r="437" s="93" customFormat="1" ht="12" x14ac:dyDescent="0.2"/>
    <row r="438" s="93" customFormat="1" ht="12" x14ac:dyDescent="0.2"/>
    <row r="439" s="93" customFormat="1" ht="12" x14ac:dyDescent="0.2"/>
    <row r="440" s="93" customFormat="1" ht="12" x14ac:dyDescent="0.2"/>
    <row r="441" s="93" customFormat="1" ht="12" x14ac:dyDescent="0.2"/>
    <row r="442" s="93" customFormat="1" ht="12" x14ac:dyDescent="0.2"/>
    <row r="443" s="93" customFormat="1" ht="12" x14ac:dyDescent="0.2"/>
    <row r="444" s="93" customFormat="1" ht="12" x14ac:dyDescent="0.2"/>
    <row r="445" s="93" customFormat="1" ht="12" x14ac:dyDescent="0.2"/>
    <row r="446" s="93" customFormat="1" ht="12" x14ac:dyDescent="0.2"/>
    <row r="447" s="93" customFormat="1" ht="12" x14ac:dyDescent="0.2"/>
    <row r="448" s="93" customFormat="1" ht="12" x14ac:dyDescent="0.2"/>
    <row r="449" s="93" customFormat="1" ht="12" x14ac:dyDescent="0.2"/>
    <row r="450" s="93" customFormat="1" ht="12" x14ac:dyDescent="0.2"/>
    <row r="451" s="93" customFormat="1" ht="12" x14ac:dyDescent="0.2"/>
    <row r="452" s="93" customFormat="1" ht="12" x14ac:dyDescent="0.2"/>
    <row r="453" s="93" customFormat="1" ht="12" x14ac:dyDescent="0.2"/>
    <row r="454" s="93" customFormat="1" ht="12" x14ac:dyDescent="0.2"/>
    <row r="455" s="93" customFormat="1" ht="12" x14ac:dyDescent="0.2"/>
    <row r="456" s="93" customFormat="1" ht="12" x14ac:dyDescent="0.2"/>
    <row r="457" s="93" customFormat="1" ht="12" x14ac:dyDescent="0.2"/>
    <row r="458" s="93" customFormat="1" ht="12" x14ac:dyDescent="0.2"/>
    <row r="459" s="93" customFormat="1" ht="12" x14ac:dyDescent="0.2"/>
    <row r="460" s="93" customFormat="1" ht="12" x14ac:dyDescent="0.2"/>
    <row r="461" s="93" customFormat="1" ht="12" x14ac:dyDescent="0.2"/>
    <row r="462" s="93" customFormat="1" ht="12" x14ac:dyDescent="0.2"/>
    <row r="463" s="93" customFormat="1" ht="12" x14ac:dyDescent="0.2"/>
    <row r="464" s="93" customFormat="1" ht="12" x14ac:dyDescent="0.2"/>
    <row r="465" s="93" customFormat="1" ht="12" x14ac:dyDescent="0.2"/>
    <row r="466" s="93" customFormat="1" ht="12" x14ac:dyDescent="0.2"/>
    <row r="467" s="93" customFormat="1" ht="12" x14ac:dyDescent="0.2"/>
    <row r="468" s="93" customFormat="1" ht="12" x14ac:dyDescent="0.2"/>
    <row r="469" s="93" customFormat="1" ht="12" x14ac:dyDescent="0.2"/>
    <row r="470" s="93" customFormat="1" ht="12" x14ac:dyDescent="0.2"/>
    <row r="471" s="93" customFormat="1" ht="12" x14ac:dyDescent="0.2"/>
    <row r="472" s="93" customFormat="1" ht="12" x14ac:dyDescent="0.2"/>
    <row r="473" s="93" customFormat="1" ht="12" x14ac:dyDescent="0.2"/>
    <row r="474" s="93" customFormat="1" ht="12" x14ac:dyDescent="0.2"/>
    <row r="475" s="93" customFormat="1" ht="12" x14ac:dyDescent="0.2"/>
    <row r="476" s="93" customFormat="1" ht="12" x14ac:dyDescent="0.2"/>
    <row r="477" s="93" customFormat="1" ht="12" x14ac:dyDescent="0.2"/>
    <row r="478" s="93" customFormat="1" ht="12" x14ac:dyDescent="0.2"/>
    <row r="479" s="93" customFormat="1" ht="12" x14ac:dyDescent="0.2"/>
    <row r="480" s="93" customFormat="1" ht="12" x14ac:dyDescent="0.2"/>
    <row r="481" s="93" customFormat="1" ht="12" x14ac:dyDescent="0.2"/>
    <row r="482" s="93" customFormat="1" ht="12" x14ac:dyDescent="0.2"/>
    <row r="483" s="93" customFormat="1" ht="12" x14ac:dyDescent="0.2"/>
    <row r="484" s="93" customFormat="1" ht="12" x14ac:dyDescent="0.2"/>
    <row r="485" s="93" customFormat="1" ht="12" x14ac:dyDescent="0.2"/>
    <row r="486" s="93" customFormat="1" ht="12" x14ac:dyDescent="0.2"/>
    <row r="487" s="93" customFormat="1" ht="12" x14ac:dyDescent="0.2"/>
    <row r="488" s="93" customFormat="1" ht="12" x14ac:dyDescent="0.2"/>
    <row r="489" s="93" customFormat="1" ht="12" x14ac:dyDescent="0.2"/>
    <row r="490" s="93" customFormat="1" ht="12" x14ac:dyDescent="0.2"/>
    <row r="491" s="93" customFormat="1" ht="12" x14ac:dyDescent="0.2"/>
    <row r="492" s="93" customFormat="1" ht="12" x14ac:dyDescent="0.2"/>
    <row r="493" s="93" customFormat="1" ht="12" x14ac:dyDescent="0.2"/>
    <row r="494" s="93" customFormat="1" ht="12" x14ac:dyDescent="0.2"/>
    <row r="495" s="93" customFormat="1" ht="12" x14ac:dyDescent="0.2"/>
    <row r="496" s="93" customFormat="1" ht="12" x14ac:dyDescent="0.2"/>
    <row r="497" s="93" customFormat="1" ht="12" x14ac:dyDescent="0.2"/>
    <row r="498" s="93" customFormat="1" ht="12" x14ac:dyDescent="0.2"/>
    <row r="499" s="93" customFormat="1" ht="12" x14ac:dyDescent="0.2"/>
    <row r="500" s="93" customFormat="1" ht="12" x14ac:dyDescent="0.2"/>
    <row r="501" s="93" customFormat="1" ht="12" x14ac:dyDescent="0.2"/>
    <row r="502" s="93" customFormat="1" ht="12" x14ac:dyDescent="0.2"/>
    <row r="503" s="93" customFormat="1" ht="12" x14ac:dyDescent="0.2"/>
    <row r="504" s="93" customFormat="1" ht="12" x14ac:dyDescent="0.2"/>
    <row r="505" s="93" customFormat="1" ht="12" x14ac:dyDescent="0.2"/>
    <row r="506" s="93" customFormat="1" ht="12" x14ac:dyDescent="0.2"/>
    <row r="507" s="93" customFormat="1" ht="12" x14ac:dyDescent="0.2"/>
    <row r="508" s="93" customFormat="1" ht="12" x14ac:dyDescent="0.2"/>
    <row r="509" s="93" customFormat="1" ht="12" x14ac:dyDescent="0.2"/>
    <row r="510" s="93" customFormat="1" ht="12" x14ac:dyDescent="0.2"/>
    <row r="511" s="93" customFormat="1" ht="12" x14ac:dyDescent="0.2"/>
    <row r="512" s="93" customFormat="1" ht="12" x14ac:dyDescent="0.2"/>
    <row r="513" s="93" customFormat="1" ht="12" x14ac:dyDescent="0.2"/>
    <row r="514" s="93" customFormat="1" ht="12" x14ac:dyDescent="0.2"/>
    <row r="515" s="93" customFormat="1" ht="12" x14ac:dyDescent="0.2"/>
    <row r="516" s="93" customFormat="1" ht="12" x14ac:dyDescent="0.2"/>
    <row r="517" s="93" customFormat="1" ht="12" x14ac:dyDescent="0.2"/>
    <row r="518" s="93" customFormat="1" ht="12" x14ac:dyDescent="0.2"/>
    <row r="519" s="93" customFormat="1" ht="12" x14ac:dyDescent="0.2"/>
    <row r="520" s="93" customFormat="1" ht="12" x14ac:dyDescent="0.2"/>
    <row r="521" s="93" customFormat="1" ht="12" x14ac:dyDescent="0.2"/>
  </sheetData>
  <mergeCells count="5">
    <mergeCell ref="B3:G3"/>
    <mergeCell ref="B5:G5"/>
    <mergeCell ref="B6:G6"/>
    <mergeCell ref="B17:G17"/>
    <mergeCell ref="B18:G1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1"/>
  <sheetViews>
    <sheetView zoomScaleNormal="100" workbookViewId="0">
      <selection activeCell="C32" sqref="C32"/>
    </sheetView>
  </sheetViews>
  <sheetFormatPr defaultRowHeight="12.75" x14ac:dyDescent="0.2"/>
  <cols>
    <col min="1" max="1" width="43.7109375" style="90" customWidth="1"/>
    <col min="2" max="8" width="11.85546875" style="90" customWidth="1"/>
    <col min="9" max="16384" width="9.140625" style="90"/>
  </cols>
  <sheetData>
    <row r="1" spans="1:12" x14ac:dyDescent="0.2">
      <c r="A1" s="92" t="s">
        <v>208</v>
      </c>
    </row>
    <row r="2" spans="1:12" x14ac:dyDescent="0.2">
      <c r="A2" s="92"/>
    </row>
    <row r="3" spans="1:12" s="93" customFormat="1" ht="15" customHeight="1" x14ac:dyDescent="0.2">
      <c r="A3" s="95"/>
      <c r="B3" s="234" t="s">
        <v>193</v>
      </c>
      <c r="C3" s="234"/>
      <c r="D3" s="234"/>
      <c r="E3" s="234"/>
      <c r="F3" s="234"/>
      <c r="G3" s="234"/>
      <c r="H3" s="95"/>
    </row>
    <row r="4" spans="1:12" s="93" customFormat="1" ht="15" customHeight="1" x14ac:dyDescent="0.2">
      <c r="A4" s="121" t="s">
        <v>167</v>
      </c>
      <c r="B4" s="122" t="s">
        <v>194</v>
      </c>
      <c r="C4" s="123" t="s">
        <v>195</v>
      </c>
      <c r="D4" s="123" t="s">
        <v>196</v>
      </c>
      <c r="E4" s="123" t="s">
        <v>197</v>
      </c>
      <c r="F4" s="123" t="s">
        <v>198</v>
      </c>
      <c r="G4" s="123" t="s">
        <v>199</v>
      </c>
      <c r="H4" s="122" t="s">
        <v>0</v>
      </c>
    </row>
    <row r="5" spans="1:12" s="93" customFormat="1" ht="6.75" customHeight="1" x14ac:dyDescent="0.2">
      <c r="A5" s="98"/>
      <c r="B5" s="236"/>
      <c r="C5" s="236"/>
      <c r="D5" s="236"/>
      <c r="E5" s="236"/>
      <c r="F5" s="236"/>
      <c r="G5" s="236"/>
      <c r="H5" s="124"/>
    </row>
    <row r="6" spans="1:12" s="93" customFormat="1" ht="13.5" customHeight="1" x14ac:dyDescent="0.2">
      <c r="A6" s="125"/>
      <c r="B6" s="236" t="s">
        <v>200</v>
      </c>
      <c r="C6" s="236"/>
      <c r="D6" s="236"/>
      <c r="E6" s="236"/>
      <c r="F6" s="236"/>
      <c r="G6" s="236"/>
      <c r="H6" s="124"/>
    </row>
    <row r="7" spans="1:12" ht="12.75" customHeight="1" x14ac:dyDescent="0.2">
      <c r="A7" s="115" t="s">
        <v>175</v>
      </c>
      <c r="B7" s="126">
        <v>6</v>
      </c>
      <c r="C7" s="116">
        <v>0</v>
      </c>
      <c r="D7" s="116">
        <v>2</v>
      </c>
      <c r="E7" s="116">
        <v>3</v>
      </c>
      <c r="F7" s="116">
        <v>19</v>
      </c>
      <c r="G7" s="116">
        <v>198</v>
      </c>
      <c r="H7" s="116">
        <f t="shared" ref="H7:H15" si="0">SUM(B7:G7)</f>
        <v>228</v>
      </c>
      <c r="I7" s="127"/>
      <c r="J7" s="127"/>
      <c r="K7" s="127"/>
      <c r="L7" s="127"/>
    </row>
    <row r="8" spans="1:12" ht="12.75" customHeight="1" x14ac:dyDescent="0.2">
      <c r="A8" s="115" t="s">
        <v>176</v>
      </c>
      <c r="B8" s="126">
        <v>4</v>
      </c>
      <c r="C8" s="116">
        <v>11</v>
      </c>
      <c r="D8" s="116">
        <v>15</v>
      </c>
      <c r="E8" s="116">
        <v>25</v>
      </c>
      <c r="F8" s="116">
        <v>3</v>
      </c>
      <c r="G8" s="116">
        <v>3</v>
      </c>
      <c r="H8" s="116">
        <f t="shared" si="0"/>
        <v>61</v>
      </c>
      <c r="I8" s="127"/>
      <c r="J8" s="127"/>
      <c r="K8" s="127"/>
      <c r="L8" s="127"/>
    </row>
    <row r="9" spans="1:12" ht="12.75" customHeight="1" x14ac:dyDescent="0.2">
      <c r="A9" s="115" t="s">
        <v>177</v>
      </c>
      <c r="B9" s="126">
        <v>4</v>
      </c>
      <c r="C9" s="116">
        <v>11</v>
      </c>
      <c r="D9" s="116">
        <v>6</v>
      </c>
      <c r="E9" s="116">
        <v>17</v>
      </c>
      <c r="F9" s="116">
        <v>14</v>
      </c>
      <c r="G9" s="116">
        <v>74</v>
      </c>
      <c r="H9" s="116">
        <f t="shared" si="0"/>
        <v>126</v>
      </c>
      <c r="I9" s="127"/>
      <c r="J9" s="127"/>
      <c r="K9" s="127"/>
      <c r="L9" s="127"/>
    </row>
    <row r="10" spans="1:12" s="93" customFormat="1" ht="12.75" customHeight="1" x14ac:dyDescent="0.2">
      <c r="A10" s="115" t="s">
        <v>178</v>
      </c>
      <c r="B10" s="126">
        <v>1</v>
      </c>
      <c r="C10" s="117">
        <v>8</v>
      </c>
      <c r="D10" s="116">
        <v>4</v>
      </c>
      <c r="E10" s="117">
        <v>0</v>
      </c>
      <c r="F10" s="117">
        <v>0</v>
      </c>
      <c r="G10" s="116">
        <v>0</v>
      </c>
      <c r="H10" s="116">
        <f t="shared" si="0"/>
        <v>13</v>
      </c>
    </row>
    <row r="11" spans="1:12" s="93" customFormat="1" ht="12.75" customHeight="1" x14ac:dyDescent="0.2">
      <c r="A11" s="115" t="s">
        <v>179</v>
      </c>
      <c r="B11" s="118">
        <v>0</v>
      </c>
      <c r="C11" s="118">
        <v>8</v>
      </c>
      <c r="D11" s="118">
        <v>7</v>
      </c>
      <c r="E11" s="118">
        <v>21</v>
      </c>
      <c r="F11" s="118">
        <v>14</v>
      </c>
      <c r="G11" s="118">
        <v>54</v>
      </c>
      <c r="H11" s="116">
        <f t="shared" si="0"/>
        <v>104</v>
      </c>
    </row>
    <row r="12" spans="1:12" s="93" customFormat="1" ht="12.75" customHeight="1" x14ac:dyDescent="0.2">
      <c r="A12" s="115" t="s">
        <v>180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3">
        <v>5</v>
      </c>
      <c r="H12" s="116">
        <f t="shared" si="0"/>
        <v>5</v>
      </c>
    </row>
    <row r="13" spans="1:12" s="93" customFormat="1" ht="12.75" customHeight="1" x14ac:dyDescent="0.2">
      <c r="A13" s="115" t="s">
        <v>181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116">
        <f t="shared" si="0"/>
        <v>0</v>
      </c>
    </row>
    <row r="14" spans="1:12" s="93" customFormat="1" ht="12.75" customHeight="1" x14ac:dyDescent="0.2">
      <c r="A14" s="115" t="s">
        <v>182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116">
        <f t="shared" si="0"/>
        <v>0</v>
      </c>
    </row>
    <row r="15" spans="1:12" s="93" customFormat="1" ht="12.75" customHeight="1" x14ac:dyDescent="0.2">
      <c r="A15" s="102" t="s">
        <v>183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3">
        <v>5</v>
      </c>
      <c r="H15" s="116">
        <f t="shared" si="0"/>
        <v>5</v>
      </c>
    </row>
    <row r="16" spans="1:12" s="93" customFormat="1" ht="12.75" customHeight="1" x14ac:dyDescent="0.2">
      <c r="A16" s="77" t="s">
        <v>0</v>
      </c>
      <c r="B16" s="128">
        <f t="shared" ref="B16:H16" si="1">SUM(B7:B15)</f>
        <v>15</v>
      </c>
      <c r="C16" s="128">
        <f t="shared" si="1"/>
        <v>38</v>
      </c>
      <c r="D16" s="128">
        <f t="shared" si="1"/>
        <v>34</v>
      </c>
      <c r="E16" s="128">
        <f t="shared" si="1"/>
        <v>66</v>
      </c>
      <c r="F16" s="128">
        <f t="shared" si="1"/>
        <v>50</v>
      </c>
      <c r="G16" s="128">
        <f t="shared" si="1"/>
        <v>339</v>
      </c>
      <c r="H16" s="128">
        <f t="shared" si="1"/>
        <v>542</v>
      </c>
    </row>
    <row r="17" spans="1:21" s="93" customFormat="1" ht="6.75" customHeight="1" x14ac:dyDescent="0.2">
      <c r="A17" s="98"/>
      <c r="B17" s="236"/>
      <c r="C17" s="236"/>
      <c r="D17" s="236"/>
      <c r="E17" s="236"/>
      <c r="F17" s="236"/>
      <c r="G17" s="236"/>
      <c r="H17" s="124"/>
    </row>
    <row r="18" spans="1:21" s="93" customFormat="1" ht="12" x14ac:dyDescent="0.2">
      <c r="A18" s="77"/>
      <c r="B18" s="236" t="s">
        <v>201</v>
      </c>
      <c r="C18" s="236"/>
      <c r="D18" s="236"/>
      <c r="E18" s="236"/>
      <c r="F18" s="236"/>
      <c r="G18" s="236"/>
      <c r="H18" s="4"/>
    </row>
    <row r="19" spans="1:21" ht="12.75" customHeight="1" x14ac:dyDescent="0.2">
      <c r="A19" s="115" t="s">
        <v>175</v>
      </c>
      <c r="B19" s="129">
        <f>B7/($H7)*100</f>
        <v>2.6315789473684208</v>
      </c>
      <c r="C19" s="129">
        <f t="shared" ref="C19:G19" si="2">C7/($H7)*100</f>
        <v>0</v>
      </c>
      <c r="D19" s="129">
        <f t="shared" si="2"/>
        <v>0.8771929824561403</v>
      </c>
      <c r="E19" s="129">
        <f t="shared" si="2"/>
        <v>1.3157894736842104</v>
      </c>
      <c r="F19" s="129">
        <f t="shared" si="2"/>
        <v>8.3333333333333321</v>
      </c>
      <c r="G19" s="129">
        <f t="shared" si="2"/>
        <v>86.842105263157904</v>
      </c>
      <c r="H19" s="129">
        <f t="shared" ref="H19:H24" si="3">H7/$H7*100</f>
        <v>100</v>
      </c>
      <c r="I19" s="127"/>
      <c r="J19" s="127"/>
      <c r="K19" s="127"/>
      <c r="L19" s="127"/>
    </row>
    <row r="20" spans="1:21" ht="12.75" customHeight="1" x14ac:dyDescent="0.2">
      <c r="A20" s="115" t="s">
        <v>176</v>
      </c>
      <c r="B20" s="129">
        <f t="shared" ref="B20:G24" si="4">B8/($H8)*100</f>
        <v>6.557377049180328</v>
      </c>
      <c r="C20" s="129">
        <f t="shared" si="4"/>
        <v>18.032786885245901</v>
      </c>
      <c r="D20" s="129">
        <f t="shared" si="4"/>
        <v>24.590163934426229</v>
      </c>
      <c r="E20" s="129">
        <f t="shared" si="4"/>
        <v>40.983606557377051</v>
      </c>
      <c r="F20" s="129">
        <f t="shared" si="4"/>
        <v>4.918032786885246</v>
      </c>
      <c r="G20" s="129">
        <f t="shared" si="4"/>
        <v>4.918032786885246</v>
      </c>
      <c r="H20" s="129">
        <f t="shared" si="3"/>
        <v>100</v>
      </c>
      <c r="I20" s="127"/>
      <c r="J20" s="127"/>
      <c r="K20" s="127"/>
      <c r="L20" s="127"/>
    </row>
    <row r="21" spans="1:21" ht="12.75" customHeight="1" x14ac:dyDescent="0.2">
      <c r="A21" s="115" t="s">
        <v>177</v>
      </c>
      <c r="B21" s="129">
        <f t="shared" si="4"/>
        <v>3.1746031746031744</v>
      </c>
      <c r="C21" s="129">
        <f t="shared" si="4"/>
        <v>8.7301587301587293</v>
      </c>
      <c r="D21" s="129">
        <f t="shared" si="4"/>
        <v>4.7619047619047619</v>
      </c>
      <c r="E21" s="129">
        <f t="shared" si="4"/>
        <v>13.492063492063492</v>
      </c>
      <c r="F21" s="129">
        <f t="shared" si="4"/>
        <v>11.111111111111111</v>
      </c>
      <c r="G21" s="129">
        <f t="shared" si="4"/>
        <v>58.730158730158735</v>
      </c>
      <c r="H21" s="129">
        <f t="shared" si="3"/>
        <v>100</v>
      </c>
      <c r="I21" s="127"/>
      <c r="J21" s="127"/>
      <c r="K21" s="127"/>
      <c r="L21" s="127"/>
    </row>
    <row r="22" spans="1:21" x14ac:dyDescent="0.2">
      <c r="A22" s="115" t="s">
        <v>178</v>
      </c>
      <c r="B22" s="129">
        <f t="shared" si="4"/>
        <v>7.6923076923076925</v>
      </c>
      <c r="C22" s="129">
        <f t="shared" si="4"/>
        <v>61.53846153846154</v>
      </c>
      <c r="D22" s="129">
        <f t="shared" si="4"/>
        <v>30.76923076923077</v>
      </c>
      <c r="E22" s="129">
        <f t="shared" si="4"/>
        <v>0</v>
      </c>
      <c r="F22" s="129">
        <f t="shared" si="4"/>
        <v>0</v>
      </c>
      <c r="G22" s="129">
        <f t="shared" si="4"/>
        <v>0</v>
      </c>
      <c r="H22" s="129">
        <f t="shared" si="3"/>
        <v>100</v>
      </c>
    </row>
    <row r="23" spans="1:21" x14ac:dyDescent="0.2">
      <c r="A23" s="115" t="s">
        <v>179</v>
      </c>
      <c r="B23" s="129">
        <f t="shared" si="4"/>
        <v>0</v>
      </c>
      <c r="C23" s="129">
        <f t="shared" si="4"/>
        <v>7.6923076923076925</v>
      </c>
      <c r="D23" s="129">
        <f t="shared" si="4"/>
        <v>6.7307692307692308</v>
      </c>
      <c r="E23" s="129">
        <f t="shared" si="4"/>
        <v>20.192307692307693</v>
      </c>
      <c r="F23" s="129">
        <f t="shared" si="4"/>
        <v>13.461538461538462</v>
      </c>
      <c r="G23" s="129">
        <f t="shared" si="4"/>
        <v>51.923076923076927</v>
      </c>
      <c r="H23" s="129">
        <f t="shared" si="3"/>
        <v>100</v>
      </c>
    </row>
    <row r="24" spans="1:21" x14ac:dyDescent="0.2">
      <c r="A24" s="115" t="s">
        <v>180</v>
      </c>
      <c r="B24" s="129">
        <f t="shared" si="4"/>
        <v>0</v>
      </c>
      <c r="C24" s="129">
        <f t="shared" si="4"/>
        <v>0</v>
      </c>
      <c r="D24" s="129">
        <f t="shared" si="4"/>
        <v>0</v>
      </c>
      <c r="E24" s="129">
        <f t="shared" si="4"/>
        <v>0</v>
      </c>
      <c r="F24" s="129">
        <f t="shared" si="4"/>
        <v>0</v>
      </c>
      <c r="G24" s="129">
        <f t="shared" si="4"/>
        <v>100</v>
      </c>
      <c r="H24" s="129">
        <f t="shared" si="3"/>
        <v>100</v>
      </c>
    </row>
    <row r="25" spans="1:21" x14ac:dyDescent="0.2">
      <c r="A25" s="115" t="s">
        <v>181</v>
      </c>
      <c r="B25" s="130" t="s">
        <v>202</v>
      </c>
      <c r="C25" s="130" t="s">
        <v>202</v>
      </c>
      <c r="D25" s="130" t="s">
        <v>202</v>
      </c>
      <c r="E25" s="130" t="s">
        <v>202</v>
      </c>
      <c r="F25" s="130" t="s">
        <v>202</v>
      </c>
      <c r="G25" s="130" t="s">
        <v>202</v>
      </c>
      <c r="H25" s="130" t="s">
        <v>202</v>
      </c>
    </row>
    <row r="26" spans="1:21" x14ac:dyDescent="0.2">
      <c r="A26" s="115" t="s">
        <v>182</v>
      </c>
      <c r="B26" s="130" t="s">
        <v>202</v>
      </c>
      <c r="C26" s="130" t="s">
        <v>202</v>
      </c>
      <c r="D26" s="130" t="s">
        <v>202</v>
      </c>
      <c r="E26" s="130" t="s">
        <v>202</v>
      </c>
      <c r="F26" s="130" t="s">
        <v>202</v>
      </c>
      <c r="G26" s="130" t="s">
        <v>202</v>
      </c>
      <c r="H26" s="130" t="s">
        <v>202</v>
      </c>
    </row>
    <row r="27" spans="1:21" x14ac:dyDescent="0.2">
      <c r="A27" s="102" t="s">
        <v>183</v>
      </c>
      <c r="B27" s="129">
        <f>B15/($H15)*100</f>
        <v>0</v>
      </c>
      <c r="C27" s="129">
        <f t="shared" ref="C27:G28" si="5">C15/($H15)*100</f>
        <v>0</v>
      </c>
      <c r="D27" s="129">
        <f t="shared" si="5"/>
        <v>0</v>
      </c>
      <c r="E27" s="129">
        <f t="shared" si="5"/>
        <v>0</v>
      </c>
      <c r="F27" s="129">
        <f t="shared" si="5"/>
        <v>0</v>
      </c>
      <c r="G27" s="129">
        <f t="shared" si="5"/>
        <v>100</v>
      </c>
      <c r="H27" s="129">
        <f>H15/$H15*100</f>
        <v>100</v>
      </c>
    </row>
    <row r="28" spans="1:21" s="93" customFormat="1" ht="12" x14ac:dyDescent="0.2">
      <c r="A28" s="8" t="s">
        <v>0</v>
      </c>
      <c r="B28" s="131">
        <f>B16/($H16)*100</f>
        <v>2.7675276752767526</v>
      </c>
      <c r="C28" s="131">
        <f t="shared" si="5"/>
        <v>7.0110701107011062</v>
      </c>
      <c r="D28" s="131">
        <f t="shared" si="5"/>
        <v>6.2730627306273057</v>
      </c>
      <c r="E28" s="131">
        <f t="shared" si="5"/>
        <v>12.177121771217712</v>
      </c>
      <c r="F28" s="131">
        <f t="shared" si="5"/>
        <v>9.2250922509225095</v>
      </c>
      <c r="G28" s="131">
        <f t="shared" si="5"/>
        <v>62.546125461254611</v>
      </c>
      <c r="H28" s="131">
        <f>H16/$H16*100</f>
        <v>100</v>
      </c>
    </row>
    <row r="29" spans="1:21" s="107" customFormat="1" ht="11.25" x14ac:dyDescent="0.2">
      <c r="A29" s="106" t="s">
        <v>203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1" s="107" customFormat="1" ht="11.25" x14ac:dyDescent="0.2">
      <c r="A30" s="107" t="s">
        <v>204</v>
      </c>
    </row>
    <row r="31" spans="1:21" s="107" customFormat="1" ht="11.25" x14ac:dyDescent="0.2">
      <c r="A31" s="106" t="s">
        <v>205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1:21" s="107" customFormat="1" ht="11.25" x14ac:dyDescent="0.2">
      <c r="A32" s="106" t="s">
        <v>206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20"/>
      <c r="P32" s="120"/>
      <c r="Q32" s="120"/>
      <c r="R32" s="120"/>
    </row>
    <row r="33" spans="1:20" s="107" customFormat="1" ht="11.25" x14ac:dyDescent="0.2">
      <c r="A33" s="106" t="s">
        <v>186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07" customFormat="1" ht="11.25" x14ac:dyDescent="0.2">
      <c r="A34" s="107" t="s">
        <v>207</v>
      </c>
    </row>
    <row r="35" spans="1:20" s="93" customFormat="1" ht="12" x14ac:dyDescent="0.2"/>
    <row r="36" spans="1:20" s="93" customFormat="1" ht="12" x14ac:dyDescent="0.2"/>
    <row r="37" spans="1:20" s="93" customFormat="1" x14ac:dyDescent="0.2">
      <c r="A37" s="109"/>
      <c r="B37" s="110"/>
    </row>
    <row r="38" spans="1:20" s="93" customFormat="1" x14ac:dyDescent="0.2">
      <c r="A38" s="109"/>
      <c r="B38" s="110"/>
    </row>
    <row r="39" spans="1:20" s="93" customFormat="1" x14ac:dyDescent="0.2">
      <c r="A39" s="110"/>
      <c r="B39" s="110"/>
    </row>
    <row r="40" spans="1:20" s="93" customFormat="1" x14ac:dyDescent="0.2">
      <c r="A40" s="110"/>
      <c r="B40" s="110"/>
    </row>
    <row r="41" spans="1:20" s="93" customFormat="1" x14ac:dyDescent="0.2">
      <c r="A41" s="110"/>
      <c r="B41" s="110"/>
    </row>
    <row r="42" spans="1:20" s="93" customFormat="1" x14ac:dyDescent="0.2">
      <c r="A42" s="110"/>
      <c r="B42" s="110"/>
    </row>
    <row r="43" spans="1:20" s="93" customFormat="1" x14ac:dyDescent="0.2">
      <c r="A43" s="110"/>
      <c r="B43" s="110"/>
    </row>
    <row r="44" spans="1:20" s="93" customFormat="1" x14ac:dyDescent="0.2">
      <c r="A44" s="110"/>
      <c r="B44" s="110"/>
    </row>
    <row r="45" spans="1:20" s="93" customFormat="1" x14ac:dyDescent="0.2">
      <c r="A45" s="109"/>
      <c r="B45" s="110"/>
    </row>
    <row r="46" spans="1:20" s="93" customFormat="1" ht="12" x14ac:dyDescent="0.2"/>
    <row r="47" spans="1:20" s="93" customFormat="1" ht="12" x14ac:dyDescent="0.2"/>
    <row r="48" spans="1:20" s="93" customFormat="1" ht="12" x14ac:dyDescent="0.2"/>
    <row r="49" s="93" customFormat="1" ht="12" x14ac:dyDescent="0.2"/>
    <row r="50" s="93" customFormat="1" ht="12" x14ac:dyDescent="0.2"/>
    <row r="51" s="93" customFormat="1" ht="12" x14ac:dyDescent="0.2"/>
    <row r="52" s="93" customFormat="1" ht="12" x14ac:dyDescent="0.2"/>
    <row r="53" s="93" customFormat="1" ht="12" x14ac:dyDescent="0.2"/>
    <row r="54" s="93" customFormat="1" ht="12" x14ac:dyDescent="0.2"/>
    <row r="55" s="93" customFormat="1" ht="12" x14ac:dyDescent="0.2"/>
    <row r="56" s="93" customFormat="1" ht="12" x14ac:dyDescent="0.2"/>
    <row r="57" s="93" customFormat="1" ht="12" x14ac:dyDescent="0.2"/>
    <row r="58" s="93" customFormat="1" ht="12" x14ac:dyDescent="0.2"/>
    <row r="59" s="93" customFormat="1" ht="12" x14ac:dyDescent="0.2"/>
    <row r="60" s="93" customFormat="1" ht="12" x14ac:dyDescent="0.2"/>
    <row r="61" s="93" customFormat="1" ht="12" x14ac:dyDescent="0.2"/>
    <row r="62" s="93" customFormat="1" ht="12" x14ac:dyDescent="0.2"/>
    <row r="63" s="93" customFormat="1" ht="12" x14ac:dyDescent="0.2"/>
    <row r="64" s="93" customFormat="1" ht="12" x14ac:dyDescent="0.2"/>
    <row r="65" s="93" customFormat="1" ht="12" x14ac:dyDescent="0.2"/>
    <row r="66" s="93" customFormat="1" ht="12" x14ac:dyDescent="0.2"/>
    <row r="67" s="93" customFormat="1" ht="12" x14ac:dyDescent="0.2"/>
    <row r="68" s="93" customFormat="1" ht="12" x14ac:dyDescent="0.2"/>
    <row r="69" s="93" customFormat="1" ht="12" x14ac:dyDescent="0.2"/>
    <row r="70" s="93" customFormat="1" ht="12" x14ac:dyDescent="0.2"/>
    <row r="71" s="93" customFormat="1" ht="12" x14ac:dyDescent="0.2"/>
    <row r="72" s="93" customFormat="1" ht="12" x14ac:dyDescent="0.2"/>
    <row r="73" s="93" customFormat="1" ht="12" x14ac:dyDescent="0.2"/>
    <row r="74" s="93" customFormat="1" ht="12" x14ac:dyDescent="0.2"/>
    <row r="75" s="93" customFormat="1" ht="12" x14ac:dyDescent="0.2"/>
    <row r="76" s="93" customFormat="1" ht="12" x14ac:dyDescent="0.2"/>
    <row r="77" s="93" customFormat="1" ht="12" x14ac:dyDescent="0.2"/>
    <row r="78" s="93" customFormat="1" ht="12" x14ac:dyDescent="0.2"/>
    <row r="79" s="93" customFormat="1" ht="12" x14ac:dyDescent="0.2"/>
    <row r="80" s="93" customFormat="1" ht="12" x14ac:dyDescent="0.2"/>
    <row r="81" s="93" customFormat="1" ht="12" x14ac:dyDescent="0.2"/>
    <row r="82" s="93" customFormat="1" ht="12" x14ac:dyDescent="0.2"/>
    <row r="83" s="93" customFormat="1" ht="12" x14ac:dyDescent="0.2"/>
    <row r="84" s="93" customFormat="1" ht="12" x14ac:dyDescent="0.2"/>
    <row r="85" s="93" customFormat="1" ht="12" x14ac:dyDescent="0.2"/>
    <row r="86" s="93" customFormat="1" ht="12" x14ac:dyDescent="0.2"/>
    <row r="87" s="93" customFormat="1" ht="12" x14ac:dyDescent="0.2"/>
    <row r="88" s="93" customFormat="1" ht="12" x14ac:dyDescent="0.2"/>
    <row r="89" s="93" customFormat="1" ht="12" x14ac:dyDescent="0.2"/>
    <row r="90" s="93" customFormat="1" ht="12" x14ac:dyDescent="0.2"/>
    <row r="91" s="93" customFormat="1" ht="12" x14ac:dyDescent="0.2"/>
    <row r="92" s="93" customFormat="1" ht="12" x14ac:dyDescent="0.2"/>
    <row r="93" s="93" customFormat="1" ht="12" x14ac:dyDescent="0.2"/>
    <row r="94" s="93" customFormat="1" ht="12" x14ac:dyDescent="0.2"/>
    <row r="95" s="93" customFormat="1" ht="12" x14ac:dyDescent="0.2"/>
    <row r="96" s="93" customFormat="1" ht="12" x14ac:dyDescent="0.2"/>
    <row r="97" s="93" customFormat="1" ht="12" x14ac:dyDescent="0.2"/>
    <row r="98" s="93" customFormat="1" ht="12" x14ac:dyDescent="0.2"/>
    <row r="99" s="93" customFormat="1" ht="12" x14ac:dyDescent="0.2"/>
    <row r="100" s="93" customFormat="1" ht="12" x14ac:dyDescent="0.2"/>
    <row r="101" s="93" customFormat="1" ht="12" x14ac:dyDescent="0.2"/>
    <row r="102" s="93" customFormat="1" ht="12" x14ac:dyDescent="0.2"/>
    <row r="103" s="93" customFormat="1" ht="12" x14ac:dyDescent="0.2"/>
    <row r="104" s="93" customFormat="1" ht="12" x14ac:dyDescent="0.2"/>
    <row r="105" s="93" customFormat="1" ht="12" x14ac:dyDescent="0.2"/>
    <row r="106" s="93" customFormat="1" ht="12" x14ac:dyDescent="0.2"/>
    <row r="107" s="93" customFormat="1" ht="12" x14ac:dyDescent="0.2"/>
    <row r="108" s="93" customFormat="1" ht="12" x14ac:dyDescent="0.2"/>
    <row r="109" s="93" customFormat="1" ht="12" x14ac:dyDescent="0.2"/>
    <row r="110" s="93" customFormat="1" ht="12" x14ac:dyDescent="0.2"/>
    <row r="111" s="93" customFormat="1" ht="12" x14ac:dyDescent="0.2"/>
    <row r="112" s="93" customFormat="1" ht="12" x14ac:dyDescent="0.2"/>
    <row r="113" s="93" customFormat="1" ht="12" x14ac:dyDescent="0.2"/>
    <row r="114" s="93" customFormat="1" ht="12" x14ac:dyDescent="0.2"/>
    <row r="115" s="93" customFormat="1" ht="12" x14ac:dyDescent="0.2"/>
    <row r="116" s="93" customFormat="1" ht="12" x14ac:dyDescent="0.2"/>
    <row r="117" s="93" customFormat="1" ht="12" x14ac:dyDescent="0.2"/>
    <row r="118" s="93" customFormat="1" ht="12" x14ac:dyDescent="0.2"/>
    <row r="119" s="93" customFormat="1" ht="12" x14ac:dyDescent="0.2"/>
    <row r="120" s="93" customFormat="1" ht="12" x14ac:dyDescent="0.2"/>
    <row r="121" s="93" customFormat="1" ht="12" x14ac:dyDescent="0.2"/>
    <row r="122" s="93" customFormat="1" ht="12" x14ac:dyDescent="0.2"/>
    <row r="123" s="93" customFormat="1" ht="12" x14ac:dyDescent="0.2"/>
    <row r="124" s="93" customFormat="1" ht="12" x14ac:dyDescent="0.2"/>
    <row r="125" s="93" customFormat="1" ht="12" x14ac:dyDescent="0.2"/>
    <row r="126" s="93" customFormat="1" ht="12" x14ac:dyDescent="0.2"/>
    <row r="127" s="93" customFormat="1" ht="12" x14ac:dyDescent="0.2"/>
    <row r="128" s="93" customFormat="1" ht="12" x14ac:dyDescent="0.2"/>
    <row r="129" s="93" customFormat="1" ht="12" x14ac:dyDescent="0.2"/>
    <row r="130" s="93" customFormat="1" ht="12" x14ac:dyDescent="0.2"/>
    <row r="131" s="93" customFormat="1" ht="12" x14ac:dyDescent="0.2"/>
    <row r="132" s="93" customFormat="1" ht="12" x14ac:dyDescent="0.2"/>
    <row r="133" s="93" customFormat="1" ht="12" x14ac:dyDescent="0.2"/>
    <row r="134" s="93" customFormat="1" ht="12" x14ac:dyDescent="0.2"/>
    <row r="135" s="93" customFormat="1" ht="12" x14ac:dyDescent="0.2"/>
    <row r="136" s="93" customFormat="1" ht="12" x14ac:dyDescent="0.2"/>
    <row r="137" s="93" customFormat="1" ht="12" x14ac:dyDescent="0.2"/>
    <row r="138" s="93" customFormat="1" ht="12" x14ac:dyDescent="0.2"/>
    <row r="139" s="93" customFormat="1" ht="12" x14ac:dyDescent="0.2"/>
    <row r="140" s="93" customFormat="1" ht="12" x14ac:dyDescent="0.2"/>
    <row r="141" s="93" customFormat="1" ht="12" x14ac:dyDescent="0.2"/>
    <row r="142" s="93" customFormat="1" ht="12" x14ac:dyDescent="0.2"/>
    <row r="143" s="93" customFormat="1" ht="12" x14ac:dyDescent="0.2"/>
    <row r="144" s="93" customFormat="1" ht="12" x14ac:dyDescent="0.2"/>
    <row r="145" s="93" customFormat="1" ht="12" x14ac:dyDescent="0.2"/>
    <row r="146" s="93" customFormat="1" ht="12" x14ac:dyDescent="0.2"/>
    <row r="147" s="93" customFormat="1" ht="12" x14ac:dyDescent="0.2"/>
    <row r="148" s="93" customFormat="1" ht="12" x14ac:dyDescent="0.2"/>
    <row r="149" s="93" customFormat="1" ht="12" x14ac:dyDescent="0.2"/>
    <row r="150" s="93" customFormat="1" ht="12" x14ac:dyDescent="0.2"/>
    <row r="151" s="93" customFormat="1" ht="12" x14ac:dyDescent="0.2"/>
    <row r="152" s="93" customFormat="1" ht="12" x14ac:dyDescent="0.2"/>
    <row r="153" s="93" customFormat="1" ht="12" x14ac:dyDescent="0.2"/>
    <row r="154" s="93" customFormat="1" ht="12" x14ac:dyDescent="0.2"/>
    <row r="155" s="93" customFormat="1" ht="12" x14ac:dyDescent="0.2"/>
    <row r="156" s="93" customFormat="1" ht="12" x14ac:dyDescent="0.2"/>
    <row r="157" s="93" customFormat="1" ht="12" x14ac:dyDescent="0.2"/>
    <row r="158" s="93" customFormat="1" ht="12" x14ac:dyDescent="0.2"/>
    <row r="159" s="93" customFormat="1" ht="12" x14ac:dyDescent="0.2"/>
    <row r="160" s="93" customFormat="1" ht="12" x14ac:dyDescent="0.2"/>
    <row r="161" s="93" customFormat="1" ht="12" x14ac:dyDescent="0.2"/>
    <row r="162" s="93" customFormat="1" ht="12" x14ac:dyDescent="0.2"/>
    <row r="163" s="93" customFormat="1" ht="12" x14ac:dyDescent="0.2"/>
    <row r="164" s="93" customFormat="1" ht="12" x14ac:dyDescent="0.2"/>
    <row r="165" s="93" customFormat="1" ht="12" x14ac:dyDescent="0.2"/>
    <row r="166" s="93" customFormat="1" ht="12" x14ac:dyDescent="0.2"/>
    <row r="167" s="93" customFormat="1" ht="12" x14ac:dyDescent="0.2"/>
    <row r="168" s="93" customFormat="1" ht="12" x14ac:dyDescent="0.2"/>
    <row r="169" s="93" customFormat="1" ht="12" x14ac:dyDescent="0.2"/>
    <row r="170" s="93" customFormat="1" ht="12" x14ac:dyDescent="0.2"/>
    <row r="171" s="93" customFormat="1" ht="12" x14ac:dyDescent="0.2"/>
    <row r="172" s="93" customFormat="1" ht="12" x14ac:dyDescent="0.2"/>
    <row r="173" s="93" customFormat="1" ht="12" x14ac:dyDescent="0.2"/>
    <row r="174" s="93" customFormat="1" ht="12" x14ac:dyDescent="0.2"/>
    <row r="175" s="93" customFormat="1" ht="12" x14ac:dyDescent="0.2"/>
    <row r="176" s="93" customFormat="1" ht="12" x14ac:dyDescent="0.2"/>
    <row r="177" s="93" customFormat="1" ht="12" x14ac:dyDescent="0.2"/>
    <row r="178" s="93" customFormat="1" ht="12" x14ac:dyDescent="0.2"/>
    <row r="179" s="93" customFormat="1" ht="12" x14ac:dyDescent="0.2"/>
    <row r="180" s="93" customFormat="1" ht="12" x14ac:dyDescent="0.2"/>
    <row r="181" s="93" customFormat="1" ht="12" x14ac:dyDescent="0.2"/>
    <row r="182" s="93" customFormat="1" ht="12" x14ac:dyDescent="0.2"/>
    <row r="183" s="93" customFormat="1" ht="12" x14ac:dyDescent="0.2"/>
    <row r="184" s="93" customFormat="1" ht="12" x14ac:dyDescent="0.2"/>
    <row r="185" s="93" customFormat="1" ht="12" x14ac:dyDescent="0.2"/>
    <row r="186" s="93" customFormat="1" ht="12" x14ac:dyDescent="0.2"/>
    <row r="187" s="93" customFormat="1" ht="12" x14ac:dyDescent="0.2"/>
    <row r="188" s="93" customFormat="1" ht="12" x14ac:dyDescent="0.2"/>
    <row r="189" s="93" customFormat="1" ht="12" x14ac:dyDescent="0.2"/>
    <row r="190" s="93" customFormat="1" ht="12" x14ac:dyDescent="0.2"/>
    <row r="191" s="93" customFormat="1" ht="12" x14ac:dyDescent="0.2"/>
    <row r="192" s="93" customFormat="1" ht="12" x14ac:dyDescent="0.2"/>
    <row r="193" s="93" customFormat="1" ht="12" x14ac:dyDescent="0.2"/>
    <row r="194" s="93" customFormat="1" ht="12" x14ac:dyDescent="0.2"/>
    <row r="195" s="93" customFormat="1" ht="12" x14ac:dyDescent="0.2"/>
    <row r="196" s="93" customFormat="1" ht="12" x14ac:dyDescent="0.2"/>
    <row r="197" s="93" customFormat="1" ht="12" x14ac:dyDescent="0.2"/>
    <row r="198" s="93" customFormat="1" ht="12" x14ac:dyDescent="0.2"/>
    <row r="199" s="93" customFormat="1" ht="12" x14ac:dyDescent="0.2"/>
    <row r="200" s="93" customFormat="1" ht="12" x14ac:dyDescent="0.2"/>
    <row r="201" s="93" customFormat="1" ht="12" x14ac:dyDescent="0.2"/>
    <row r="202" s="93" customFormat="1" ht="12" x14ac:dyDescent="0.2"/>
    <row r="203" s="93" customFormat="1" ht="12" x14ac:dyDescent="0.2"/>
    <row r="204" s="93" customFormat="1" ht="12" x14ac:dyDescent="0.2"/>
    <row r="205" s="93" customFormat="1" ht="12" x14ac:dyDescent="0.2"/>
    <row r="206" s="93" customFormat="1" ht="12" x14ac:dyDescent="0.2"/>
    <row r="207" s="93" customFormat="1" ht="12" x14ac:dyDescent="0.2"/>
    <row r="208" s="93" customFormat="1" ht="12" x14ac:dyDescent="0.2"/>
    <row r="209" s="93" customFormat="1" ht="12" x14ac:dyDescent="0.2"/>
    <row r="210" s="93" customFormat="1" ht="12" x14ac:dyDescent="0.2"/>
    <row r="211" s="93" customFormat="1" ht="12" x14ac:dyDescent="0.2"/>
    <row r="212" s="93" customFormat="1" ht="12" x14ac:dyDescent="0.2"/>
    <row r="213" s="93" customFormat="1" ht="12" x14ac:dyDescent="0.2"/>
    <row r="214" s="93" customFormat="1" ht="12" x14ac:dyDescent="0.2"/>
    <row r="215" s="93" customFormat="1" ht="12" x14ac:dyDescent="0.2"/>
    <row r="216" s="93" customFormat="1" ht="12" x14ac:dyDescent="0.2"/>
    <row r="217" s="93" customFormat="1" ht="12" x14ac:dyDescent="0.2"/>
    <row r="218" s="93" customFormat="1" ht="12" x14ac:dyDescent="0.2"/>
    <row r="219" s="93" customFormat="1" ht="12" x14ac:dyDescent="0.2"/>
    <row r="220" s="93" customFormat="1" ht="12" x14ac:dyDescent="0.2"/>
    <row r="221" s="93" customFormat="1" ht="12" x14ac:dyDescent="0.2"/>
    <row r="222" s="93" customFormat="1" ht="12" x14ac:dyDescent="0.2"/>
    <row r="223" s="93" customFormat="1" ht="12" x14ac:dyDescent="0.2"/>
    <row r="224" s="93" customFormat="1" ht="12" x14ac:dyDescent="0.2"/>
    <row r="225" s="93" customFormat="1" ht="12" x14ac:dyDescent="0.2"/>
    <row r="226" s="93" customFormat="1" ht="12" x14ac:dyDescent="0.2"/>
    <row r="227" s="93" customFormat="1" ht="12" x14ac:dyDescent="0.2"/>
    <row r="228" s="93" customFormat="1" ht="12" x14ac:dyDescent="0.2"/>
    <row r="229" s="93" customFormat="1" ht="12" x14ac:dyDescent="0.2"/>
    <row r="230" s="93" customFormat="1" ht="12" x14ac:dyDescent="0.2"/>
    <row r="231" s="93" customFormat="1" ht="12" x14ac:dyDescent="0.2"/>
    <row r="232" s="93" customFormat="1" ht="12" x14ac:dyDescent="0.2"/>
    <row r="233" s="93" customFormat="1" ht="12" x14ac:dyDescent="0.2"/>
    <row r="234" s="93" customFormat="1" ht="12" x14ac:dyDescent="0.2"/>
    <row r="235" s="93" customFormat="1" ht="12" x14ac:dyDescent="0.2"/>
    <row r="236" s="93" customFormat="1" ht="12" x14ac:dyDescent="0.2"/>
    <row r="237" s="93" customFormat="1" ht="12" x14ac:dyDescent="0.2"/>
    <row r="238" s="93" customFormat="1" ht="12" x14ac:dyDescent="0.2"/>
    <row r="239" s="93" customFormat="1" ht="12" x14ac:dyDescent="0.2"/>
    <row r="240" s="93" customFormat="1" ht="12" x14ac:dyDescent="0.2"/>
    <row r="241" s="93" customFormat="1" ht="12" x14ac:dyDescent="0.2"/>
    <row r="242" s="93" customFormat="1" ht="12" x14ac:dyDescent="0.2"/>
    <row r="243" s="93" customFormat="1" ht="12" x14ac:dyDescent="0.2"/>
    <row r="244" s="93" customFormat="1" ht="12" x14ac:dyDescent="0.2"/>
    <row r="245" s="93" customFormat="1" ht="12" x14ac:dyDescent="0.2"/>
    <row r="246" s="93" customFormat="1" ht="12" x14ac:dyDescent="0.2"/>
    <row r="247" s="93" customFormat="1" ht="12" x14ac:dyDescent="0.2"/>
    <row r="248" s="93" customFormat="1" ht="12" x14ac:dyDescent="0.2"/>
    <row r="249" s="93" customFormat="1" ht="12" x14ac:dyDescent="0.2"/>
    <row r="250" s="93" customFormat="1" ht="12" x14ac:dyDescent="0.2"/>
    <row r="251" s="93" customFormat="1" ht="12" x14ac:dyDescent="0.2"/>
    <row r="252" s="93" customFormat="1" ht="12" x14ac:dyDescent="0.2"/>
    <row r="253" s="93" customFormat="1" ht="12" x14ac:dyDescent="0.2"/>
    <row r="254" s="93" customFormat="1" ht="12" x14ac:dyDescent="0.2"/>
    <row r="255" s="93" customFormat="1" ht="12" x14ac:dyDescent="0.2"/>
    <row r="256" s="93" customFormat="1" ht="12" x14ac:dyDescent="0.2"/>
    <row r="257" s="93" customFormat="1" ht="12" x14ac:dyDescent="0.2"/>
    <row r="258" s="93" customFormat="1" ht="12" x14ac:dyDescent="0.2"/>
    <row r="259" s="93" customFormat="1" ht="12" x14ac:dyDescent="0.2"/>
    <row r="260" s="93" customFormat="1" ht="12" x14ac:dyDescent="0.2"/>
    <row r="261" s="93" customFormat="1" ht="12" x14ac:dyDescent="0.2"/>
    <row r="262" s="93" customFormat="1" ht="12" x14ac:dyDescent="0.2"/>
    <row r="263" s="93" customFormat="1" ht="12" x14ac:dyDescent="0.2"/>
    <row r="264" s="93" customFormat="1" ht="12" x14ac:dyDescent="0.2"/>
    <row r="265" s="93" customFormat="1" ht="12" x14ac:dyDescent="0.2"/>
    <row r="266" s="93" customFormat="1" ht="12" x14ac:dyDescent="0.2"/>
    <row r="267" s="93" customFormat="1" ht="12" x14ac:dyDescent="0.2"/>
    <row r="268" s="93" customFormat="1" ht="12" x14ac:dyDescent="0.2"/>
    <row r="269" s="93" customFormat="1" ht="12" x14ac:dyDescent="0.2"/>
    <row r="270" s="93" customFormat="1" ht="12" x14ac:dyDescent="0.2"/>
    <row r="271" s="93" customFormat="1" ht="12" x14ac:dyDescent="0.2"/>
    <row r="272" s="93" customFormat="1" ht="12" x14ac:dyDescent="0.2"/>
    <row r="273" s="93" customFormat="1" ht="12" x14ac:dyDescent="0.2"/>
    <row r="274" s="93" customFormat="1" ht="12" x14ac:dyDescent="0.2"/>
    <row r="275" s="93" customFormat="1" ht="12" x14ac:dyDescent="0.2"/>
    <row r="276" s="93" customFormat="1" ht="12" x14ac:dyDescent="0.2"/>
    <row r="277" s="93" customFormat="1" ht="12" x14ac:dyDescent="0.2"/>
    <row r="278" s="93" customFormat="1" ht="12" x14ac:dyDescent="0.2"/>
    <row r="279" s="93" customFormat="1" ht="12" x14ac:dyDescent="0.2"/>
    <row r="280" s="93" customFormat="1" ht="12" x14ac:dyDescent="0.2"/>
    <row r="281" s="93" customFormat="1" ht="12" x14ac:dyDescent="0.2"/>
    <row r="282" s="93" customFormat="1" ht="12" x14ac:dyDescent="0.2"/>
    <row r="283" s="93" customFormat="1" ht="12" x14ac:dyDescent="0.2"/>
    <row r="284" s="93" customFormat="1" ht="12" x14ac:dyDescent="0.2"/>
    <row r="285" s="93" customFormat="1" ht="12" x14ac:dyDescent="0.2"/>
    <row r="286" s="93" customFormat="1" ht="12" x14ac:dyDescent="0.2"/>
    <row r="287" s="93" customFormat="1" ht="12" x14ac:dyDescent="0.2"/>
    <row r="288" s="93" customFormat="1" ht="12" x14ac:dyDescent="0.2"/>
    <row r="289" s="93" customFormat="1" ht="12" x14ac:dyDescent="0.2"/>
    <row r="290" s="93" customFormat="1" ht="12" x14ac:dyDescent="0.2"/>
    <row r="291" s="93" customFormat="1" ht="12" x14ac:dyDescent="0.2"/>
    <row r="292" s="93" customFormat="1" ht="12" x14ac:dyDescent="0.2"/>
    <row r="293" s="93" customFormat="1" ht="12" x14ac:dyDescent="0.2"/>
    <row r="294" s="93" customFormat="1" ht="12" x14ac:dyDescent="0.2"/>
    <row r="295" s="93" customFormat="1" ht="12" x14ac:dyDescent="0.2"/>
    <row r="296" s="93" customFormat="1" ht="12" x14ac:dyDescent="0.2"/>
    <row r="297" s="93" customFormat="1" ht="12" x14ac:dyDescent="0.2"/>
    <row r="298" s="93" customFormat="1" ht="12" x14ac:dyDescent="0.2"/>
    <row r="299" s="93" customFormat="1" ht="12" x14ac:dyDescent="0.2"/>
    <row r="300" s="93" customFormat="1" ht="12" x14ac:dyDescent="0.2"/>
    <row r="301" s="93" customFormat="1" ht="12" x14ac:dyDescent="0.2"/>
    <row r="302" s="93" customFormat="1" ht="12" x14ac:dyDescent="0.2"/>
    <row r="303" s="93" customFormat="1" ht="12" x14ac:dyDescent="0.2"/>
    <row r="304" s="93" customFormat="1" ht="12" x14ac:dyDescent="0.2"/>
    <row r="305" s="93" customFormat="1" ht="12" x14ac:dyDescent="0.2"/>
    <row r="306" s="93" customFormat="1" ht="12" x14ac:dyDescent="0.2"/>
    <row r="307" s="93" customFormat="1" ht="12" x14ac:dyDescent="0.2"/>
    <row r="308" s="93" customFormat="1" ht="12" x14ac:dyDescent="0.2"/>
    <row r="309" s="93" customFormat="1" ht="12" x14ac:dyDescent="0.2"/>
    <row r="310" s="93" customFormat="1" ht="12" x14ac:dyDescent="0.2"/>
    <row r="311" s="93" customFormat="1" ht="12" x14ac:dyDescent="0.2"/>
    <row r="312" s="93" customFormat="1" ht="12" x14ac:dyDescent="0.2"/>
    <row r="313" s="93" customFormat="1" ht="12" x14ac:dyDescent="0.2"/>
    <row r="314" s="93" customFormat="1" ht="12" x14ac:dyDescent="0.2"/>
    <row r="315" s="93" customFormat="1" ht="12" x14ac:dyDescent="0.2"/>
    <row r="316" s="93" customFormat="1" ht="12" x14ac:dyDescent="0.2"/>
    <row r="317" s="93" customFormat="1" ht="12" x14ac:dyDescent="0.2"/>
    <row r="318" s="93" customFormat="1" ht="12" x14ac:dyDescent="0.2"/>
    <row r="319" s="93" customFormat="1" ht="12" x14ac:dyDescent="0.2"/>
    <row r="320" s="93" customFormat="1" ht="12" x14ac:dyDescent="0.2"/>
    <row r="321" s="93" customFormat="1" ht="12" x14ac:dyDescent="0.2"/>
    <row r="322" s="93" customFormat="1" ht="12" x14ac:dyDescent="0.2"/>
    <row r="323" s="93" customFormat="1" ht="12" x14ac:dyDescent="0.2"/>
    <row r="324" s="93" customFormat="1" ht="12" x14ac:dyDescent="0.2"/>
    <row r="325" s="93" customFormat="1" ht="12" x14ac:dyDescent="0.2"/>
    <row r="326" s="93" customFormat="1" ht="12" x14ac:dyDescent="0.2"/>
    <row r="327" s="93" customFormat="1" ht="12" x14ac:dyDescent="0.2"/>
    <row r="328" s="93" customFormat="1" ht="12" x14ac:dyDescent="0.2"/>
    <row r="329" s="93" customFormat="1" ht="12" x14ac:dyDescent="0.2"/>
    <row r="330" s="93" customFormat="1" ht="12" x14ac:dyDescent="0.2"/>
    <row r="331" s="93" customFormat="1" ht="12" x14ac:dyDescent="0.2"/>
    <row r="332" s="93" customFormat="1" ht="12" x14ac:dyDescent="0.2"/>
    <row r="333" s="93" customFormat="1" ht="12" x14ac:dyDescent="0.2"/>
    <row r="334" s="93" customFormat="1" ht="12" x14ac:dyDescent="0.2"/>
    <row r="335" s="93" customFormat="1" ht="12" x14ac:dyDescent="0.2"/>
    <row r="336" s="93" customFormat="1" ht="12" x14ac:dyDescent="0.2"/>
    <row r="337" s="93" customFormat="1" ht="12" x14ac:dyDescent="0.2"/>
    <row r="338" s="93" customFormat="1" ht="12" x14ac:dyDescent="0.2"/>
    <row r="339" s="93" customFormat="1" ht="12" x14ac:dyDescent="0.2"/>
    <row r="340" s="93" customFormat="1" ht="12" x14ac:dyDescent="0.2"/>
    <row r="341" s="93" customFormat="1" ht="12" x14ac:dyDescent="0.2"/>
    <row r="342" s="93" customFormat="1" ht="12" x14ac:dyDescent="0.2"/>
    <row r="343" s="93" customFormat="1" ht="12" x14ac:dyDescent="0.2"/>
    <row r="344" s="93" customFormat="1" ht="12" x14ac:dyDescent="0.2"/>
    <row r="345" s="93" customFormat="1" ht="12" x14ac:dyDescent="0.2"/>
    <row r="346" s="93" customFormat="1" ht="12" x14ac:dyDescent="0.2"/>
    <row r="347" s="93" customFormat="1" ht="12" x14ac:dyDescent="0.2"/>
    <row r="348" s="93" customFormat="1" ht="12" x14ac:dyDescent="0.2"/>
    <row r="349" s="93" customFormat="1" ht="12" x14ac:dyDescent="0.2"/>
    <row r="350" s="93" customFormat="1" ht="12" x14ac:dyDescent="0.2"/>
    <row r="351" s="93" customFormat="1" ht="12" x14ac:dyDescent="0.2"/>
    <row r="352" s="93" customFormat="1" ht="12" x14ac:dyDescent="0.2"/>
    <row r="353" s="93" customFormat="1" ht="12" x14ac:dyDescent="0.2"/>
    <row r="354" s="93" customFormat="1" ht="12" x14ac:dyDescent="0.2"/>
    <row r="355" s="93" customFormat="1" ht="12" x14ac:dyDescent="0.2"/>
    <row r="356" s="93" customFormat="1" ht="12" x14ac:dyDescent="0.2"/>
    <row r="357" s="93" customFormat="1" ht="12" x14ac:dyDescent="0.2"/>
    <row r="358" s="93" customFormat="1" ht="12" x14ac:dyDescent="0.2"/>
    <row r="359" s="93" customFormat="1" ht="12" x14ac:dyDescent="0.2"/>
    <row r="360" s="93" customFormat="1" ht="12" x14ac:dyDescent="0.2"/>
    <row r="361" s="93" customFormat="1" ht="12" x14ac:dyDescent="0.2"/>
    <row r="362" s="93" customFormat="1" ht="12" x14ac:dyDescent="0.2"/>
    <row r="363" s="93" customFormat="1" ht="12" x14ac:dyDescent="0.2"/>
    <row r="364" s="93" customFormat="1" ht="12" x14ac:dyDescent="0.2"/>
    <row r="365" s="93" customFormat="1" ht="12" x14ac:dyDescent="0.2"/>
    <row r="366" s="93" customFormat="1" ht="12" x14ac:dyDescent="0.2"/>
    <row r="367" s="93" customFormat="1" ht="12" x14ac:dyDescent="0.2"/>
    <row r="368" s="93" customFormat="1" ht="12" x14ac:dyDescent="0.2"/>
    <row r="369" s="93" customFormat="1" ht="12" x14ac:dyDescent="0.2"/>
    <row r="370" s="93" customFormat="1" ht="12" x14ac:dyDescent="0.2"/>
    <row r="371" s="93" customFormat="1" ht="12" x14ac:dyDescent="0.2"/>
    <row r="372" s="93" customFormat="1" ht="12" x14ac:dyDescent="0.2"/>
    <row r="373" s="93" customFormat="1" ht="12" x14ac:dyDescent="0.2"/>
    <row r="374" s="93" customFormat="1" ht="12" x14ac:dyDescent="0.2"/>
    <row r="375" s="93" customFormat="1" ht="12" x14ac:dyDescent="0.2"/>
    <row r="376" s="93" customFormat="1" ht="12" x14ac:dyDescent="0.2"/>
    <row r="377" s="93" customFormat="1" ht="12" x14ac:dyDescent="0.2"/>
    <row r="378" s="93" customFormat="1" ht="12" x14ac:dyDescent="0.2"/>
    <row r="379" s="93" customFormat="1" ht="12" x14ac:dyDescent="0.2"/>
    <row r="380" s="93" customFormat="1" ht="12" x14ac:dyDescent="0.2"/>
    <row r="381" s="93" customFormat="1" ht="12" x14ac:dyDescent="0.2"/>
    <row r="382" s="93" customFormat="1" ht="12" x14ac:dyDescent="0.2"/>
    <row r="383" s="93" customFormat="1" ht="12" x14ac:dyDescent="0.2"/>
    <row r="384" s="93" customFormat="1" ht="12" x14ac:dyDescent="0.2"/>
    <row r="385" s="93" customFormat="1" ht="12" x14ac:dyDescent="0.2"/>
    <row r="386" s="93" customFormat="1" ht="12" x14ac:dyDescent="0.2"/>
    <row r="387" s="93" customFormat="1" ht="12" x14ac:dyDescent="0.2"/>
    <row r="388" s="93" customFormat="1" ht="12" x14ac:dyDescent="0.2"/>
    <row r="389" s="93" customFormat="1" ht="12" x14ac:dyDescent="0.2"/>
    <row r="390" s="93" customFormat="1" ht="12" x14ac:dyDescent="0.2"/>
    <row r="391" s="93" customFormat="1" ht="12" x14ac:dyDescent="0.2"/>
    <row r="392" s="93" customFormat="1" ht="12" x14ac:dyDescent="0.2"/>
    <row r="393" s="93" customFormat="1" ht="12" x14ac:dyDescent="0.2"/>
    <row r="394" s="93" customFormat="1" ht="12" x14ac:dyDescent="0.2"/>
    <row r="395" s="93" customFormat="1" ht="12" x14ac:dyDescent="0.2"/>
    <row r="396" s="93" customFormat="1" ht="12" x14ac:dyDescent="0.2"/>
    <row r="397" s="93" customFormat="1" ht="12" x14ac:dyDescent="0.2"/>
    <row r="398" s="93" customFormat="1" ht="12" x14ac:dyDescent="0.2"/>
    <row r="399" s="93" customFormat="1" ht="12" x14ac:dyDescent="0.2"/>
    <row r="400" s="93" customFormat="1" ht="12" x14ac:dyDescent="0.2"/>
    <row r="401" s="93" customFormat="1" ht="12" x14ac:dyDescent="0.2"/>
    <row r="402" s="93" customFormat="1" ht="12" x14ac:dyDescent="0.2"/>
    <row r="403" s="93" customFormat="1" ht="12" x14ac:dyDescent="0.2"/>
    <row r="404" s="93" customFormat="1" ht="12" x14ac:dyDescent="0.2"/>
    <row r="405" s="93" customFormat="1" ht="12" x14ac:dyDescent="0.2"/>
    <row r="406" s="93" customFormat="1" ht="12" x14ac:dyDescent="0.2"/>
    <row r="407" s="93" customFormat="1" ht="12" x14ac:dyDescent="0.2"/>
    <row r="408" s="93" customFormat="1" ht="12" x14ac:dyDescent="0.2"/>
    <row r="409" s="93" customFormat="1" ht="12" x14ac:dyDescent="0.2"/>
    <row r="410" s="93" customFormat="1" ht="12" x14ac:dyDescent="0.2"/>
    <row r="411" s="93" customFormat="1" ht="12" x14ac:dyDescent="0.2"/>
    <row r="412" s="93" customFormat="1" ht="12" x14ac:dyDescent="0.2"/>
    <row r="413" s="93" customFormat="1" ht="12" x14ac:dyDescent="0.2"/>
    <row r="414" s="93" customFormat="1" ht="12" x14ac:dyDescent="0.2"/>
    <row r="415" s="93" customFormat="1" ht="12" x14ac:dyDescent="0.2"/>
    <row r="416" s="93" customFormat="1" ht="12" x14ac:dyDescent="0.2"/>
    <row r="417" s="93" customFormat="1" ht="12" x14ac:dyDescent="0.2"/>
    <row r="418" s="93" customFormat="1" ht="12" x14ac:dyDescent="0.2"/>
    <row r="419" s="93" customFormat="1" ht="12" x14ac:dyDescent="0.2"/>
    <row r="420" s="93" customFormat="1" ht="12" x14ac:dyDescent="0.2"/>
    <row r="421" s="93" customFormat="1" ht="12" x14ac:dyDescent="0.2"/>
    <row r="422" s="93" customFormat="1" ht="12" x14ac:dyDescent="0.2"/>
    <row r="423" s="93" customFormat="1" ht="12" x14ac:dyDescent="0.2"/>
    <row r="424" s="93" customFormat="1" ht="12" x14ac:dyDescent="0.2"/>
    <row r="425" s="93" customFormat="1" ht="12" x14ac:dyDescent="0.2"/>
    <row r="426" s="93" customFormat="1" ht="12" x14ac:dyDescent="0.2"/>
    <row r="427" s="93" customFormat="1" ht="12" x14ac:dyDescent="0.2"/>
    <row r="428" s="93" customFormat="1" ht="12" x14ac:dyDescent="0.2"/>
    <row r="429" s="93" customFormat="1" ht="12" x14ac:dyDescent="0.2"/>
    <row r="430" s="93" customFormat="1" ht="12" x14ac:dyDescent="0.2"/>
    <row r="431" s="93" customFormat="1" ht="12" x14ac:dyDescent="0.2"/>
    <row r="432" s="93" customFormat="1" ht="12" x14ac:dyDescent="0.2"/>
    <row r="433" s="93" customFormat="1" ht="12" x14ac:dyDescent="0.2"/>
    <row r="434" s="93" customFormat="1" ht="12" x14ac:dyDescent="0.2"/>
    <row r="435" s="93" customFormat="1" ht="12" x14ac:dyDescent="0.2"/>
    <row r="436" s="93" customFormat="1" ht="12" x14ac:dyDescent="0.2"/>
    <row r="437" s="93" customFormat="1" ht="12" x14ac:dyDescent="0.2"/>
    <row r="438" s="93" customFormat="1" ht="12" x14ac:dyDescent="0.2"/>
    <row r="439" s="93" customFormat="1" ht="12" x14ac:dyDescent="0.2"/>
    <row r="440" s="93" customFormat="1" ht="12" x14ac:dyDescent="0.2"/>
    <row r="441" s="93" customFormat="1" ht="12" x14ac:dyDescent="0.2"/>
    <row r="442" s="93" customFormat="1" ht="12" x14ac:dyDescent="0.2"/>
    <row r="443" s="93" customFormat="1" ht="12" x14ac:dyDescent="0.2"/>
    <row r="444" s="93" customFormat="1" ht="12" x14ac:dyDescent="0.2"/>
    <row r="445" s="93" customFormat="1" ht="12" x14ac:dyDescent="0.2"/>
    <row r="446" s="93" customFormat="1" ht="12" x14ac:dyDescent="0.2"/>
    <row r="447" s="93" customFormat="1" ht="12" x14ac:dyDescent="0.2"/>
    <row r="448" s="93" customFormat="1" ht="12" x14ac:dyDescent="0.2"/>
    <row r="449" s="93" customFormat="1" ht="12" x14ac:dyDescent="0.2"/>
    <row r="450" s="93" customFormat="1" ht="12" x14ac:dyDescent="0.2"/>
    <row r="451" s="93" customFormat="1" ht="12" x14ac:dyDescent="0.2"/>
    <row r="452" s="93" customFormat="1" ht="12" x14ac:dyDescent="0.2"/>
    <row r="453" s="93" customFormat="1" ht="12" x14ac:dyDescent="0.2"/>
    <row r="454" s="93" customFormat="1" ht="12" x14ac:dyDescent="0.2"/>
    <row r="455" s="93" customFormat="1" ht="12" x14ac:dyDescent="0.2"/>
    <row r="456" s="93" customFormat="1" ht="12" x14ac:dyDescent="0.2"/>
    <row r="457" s="93" customFormat="1" ht="12" x14ac:dyDescent="0.2"/>
    <row r="458" s="93" customFormat="1" ht="12" x14ac:dyDescent="0.2"/>
    <row r="459" s="93" customFormat="1" ht="12" x14ac:dyDescent="0.2"/>
    <row r="460" s="93" customFormat="1" ht="12" x14ac:dyDescent="0.2"/>
    <row r="461" s="93" customFormat="1" ht="12" x14ac:dyDescent="0.2"/>
    <row r="462" s="93" customFormat="1" ht="12" x14ac:dyDescent="0.2"/>
    <row r="463" s="93" customFormat="1" ht="12" x14ac:dyDescent="0.2"/>
    <row r="464" s="93" customFormat="1" ht="12" x14ac:dyDescent="0.2"/>
    <row r="465" s="93" customFormat="1" ht="12" x14ac:dyDescent="0.2"/>
    <row r="466" s="93" customFormat="1" ht="12" x14ac:dyDescent="0.2"/>
    <row r="467" s="93" customFormat="1" ht="12" x14ac:dyDescent="0.2"/>
    <row r="468" s="93" customFormat="1" ht="12" x14ac:dyDescent="0.2"/>
    <row r="469" s="93" customFormat="1" ht="12" x14ac:dyDescent="0.2"/>
    <row r="470" s="93" customFormat="1" ht="12" x14ac:dyDescent="0.2"/>
    <row r="471" s="93" customFormat="1" ht="12" x14ac:dyDescent="0.2"/>
    <row r="472" s="93" customFormat="1" ht="12" x14ac:dyDescent="0.2"/>
    <row r="473" s="93" customFormat="1" ht="12" x14ac:dyDescent="0.2"/>
    <row r="474" s="93" customFormat="1" ht="12" x14ac:dyDescent="0.2"/>
    <row r="475" s="93" customFormat="1" ht="12" x14ac:dyDescent="0.2"/>
    <row r="476" s="93" customFormat="1" ht="12" x14ac:dyDescent="0.2"/>
    <row r="477" s="93" customFormat="1" ht="12" x14ac:dyDescent="0.2"/>
    <row r="478" s="93" customFormat="1" ht="12" x14ac:dyDescent="0.2"/>
    <row r="479" s="93" customFormat="1" ht="12" x14ac:dyDescent="0.2"/>
    <row r="480" s="93" customFormat="1" ht="12" x14ac:dyDescent="0.2"/>
    <row r="481" s="93" customFormat="1" ht="12" x14ac:dyDescent="0.2"/>
    <row r="482" s="93" customFormat="1" ht="12" x14ac:dyDescent="0.2"/>
    <row r="483" s="93" customFormat="1" ht="12" x14ac:dyDescent="0.2"/>
    <row r="484" s="93" customFormat="1" ht="12" x14ac:dyDescent="0.2"/>
    <row r="485" s="93" customFormat="1" ht="12" x14ac:dyDescent="0.2"/>
    <row r="486" s="93" customFormat="1" ht="12" x14ac:dyDescent="0.2"/>
    <row r="487" s="93" customFormat="1" ht="12" x14ac:dyDescent="0.2"/>
    <row r="488" s="93" customFormat="1" ht="12" x14ac:dyDescent="0.2"/>
    <row r="489" s="93" customFormat="1" ht="12" x14ac:dyDescent="0.2"/>
    <row r="490" s="93" customFormat="1" ht="12" x14ac:dyDescent="0.2"/>
    <row r="491" s="93" customFormat="1" ht="12" x14ac:dyDescent="0.2"/>
    <row r="492" s="93" customFormat="1" ht="12" x14ac:dyDescent="0.2"/>
    <row r="493" s="93" customFormat="1" ht="12" x14ac:dyDescent="0.2"/>
    <row r="494" s="93" customFormat="1" ht="12" x14ac:dyDescent="0.2"/>
    <row r="495" s="93" customFormat="1" ht="12" x14ac:dyDescent="0.2"/>
    <row r="496" s="93" customFormat="1" ht="12" x14ac:dyDescent="0.2"/>
    <row r="497" s="93" customFormat="1" ht="12" x14ac:dyDescent="0.2"/>
    <row r="498" s="93" customFormat="1" ht="12" x14ac:dyDescent="0.2"/>
    <row r="499" s="93" customFormat="1" ht="12" x14ac:dyDescent="0.2"/>
    <row r="500" s="93" customFormat="1" ht="12" x14ac:dyDescent="0.2"/>
    <row r="501" s="93" customFormat="1" ht="12" x14ac:dyDescent="0.2"/>
    <row r="502" s="93" customFormat="1" ht="12" x14ac:dyDescent="0.2"/>
    <row r="503" s="93" customFormat="1" ht="12" x14ac:dyDescent="0.2"/>
    <row r="504" s="93" customFormat="1" ht="12" x14ac:dyDescent="0.2"/>
    <row r="505" s="93" customFormat="1" ht="12" x14ac:dyDescent="0.2"/>
    <row r="506" s="93" customFormat="1" ht="12" x14ac:dyDescent="0.2"/>
    <row r="507" s="93" customFormat="1" ht="12" x14ac:dyDescent="0.2"/>
    <row r="508" s="93" customFormat="1" ht="12" x14ac:dyDescent="0.2"/>
    <row r="509" s="93" customFormat="1" ht="12" x14ac:dyDescent="0.2"/>
    <row r="510" s="93" customFormat="1" ht="12" x14ac:dyDescent="0.2"/>
    <row r="511" s="93" customFormat="1" ht="12" x14ac:dyDescent="0.2"/>
    <row r="512" s="93" customFormat="1" ht="12" x14ac:dyDescent="0.2"/>
    <row r="513" s="93" customFormat="1" ht="12" x14ac:dyDescent="0.2"/>
    <row r="514" s="93" customFormat="1" ht="12" x14ac:dyDescent="0.2"/>
    <row r="515" s="93" customFormat="1" ht="12" x14ac:dyDescent="0.2"/>
    <row r="516" s="93" customFormat="1" ht="12" x14ac:dyDescent="0.2"/>
    <row r="517" s="93" customFormat="1" ht="12" x14ac:dyDescent="0.2"/>
    <row r="518" s="93" customFormat="1" ht="12" x14ac:dyDescent="0.2"/>
    <row r="519" s="93" customFormat="1" ht="12" x14ac:dyDescent="0.2"/>
    <row r="520" s="93" customFormat="1" ht="12" x14ac:dyDescent="0.2"/>
    <row r="521" s="93" customFormat="1" ht="12" x14ac:dyDescent="0.2"/>
  </sheetData>
  <mergeCells count="5">
    <mergeCell ref="B3:G3"/>
    <mergeCell ref="B5:G5"/>
    <mergeCell ref="B6:G6"/>
    <mergeCell ref="B17:G17"/>
    <mergeCell ref="B18:G1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1"/>
  <sheetViews>
    <sheetView zoomScaleNormal="100" workbookViewId="0">
      <selection activeCell="C32" sqref="C32"/>
    </sheetView>
  </sheetViews>
  <sheetFormatPr defaultRowHeight="12.75" x14ac:dyDescent="0.2"/>
  <cols>
    <col min="1" max="1" width="43.7109375" style="90" customWidth="1"/>
    <col min="2" max="8" width="11.85546875" style="90" customWidth="1"/>
    <col min="9" max="16384" width="9.140625" style="90"/>
  </cols>
  <sheetData>
    <row r="1" spans="1:12" x14ac:dyDescent="0.2">
      <c r="A1" s="92" t="s">
        <v>209</v>
      </c>
    </row>
    <row r="2" spans="1:12" x14ac:dyDescent="0.2">
      <c r="A2" s="92"/>
    </row>
    <row r="3" spans="1:12" s="93" customFormat="1" ht="15" customHeight="1" x14ac:dyDescent="0.2">
      <c r="A3" s="95"/>
      <c r="B3" s="234" t="s">
        <v>193</v>
      </c>
      <c r="C3" s="234"/>
      <c r="D3" s="234"/>
      <c r="E3" s="234"/>
      <c r="F3" s="234"/>
      <c r="G3" s="234"/>
      <c r="H3" s="95"/>
    </row>
    <row r="4" spans="1:12" s="93" customFormat="1" ht="15" customHeight="1" x14ac:dyDescent="0.2">
      <c r="A4" s="121" t="s">
        <v>167</v>
      </c>
      <c r="B4" s="122" t="s">
        <v>194</v>
      </c>
      <c r="C4" s="123" t="s">
        <v>195</v>
      </c>
      <c r="D4" s="123" t="s">
        <v>196</v>
      </c>
      <c r="E4" s="123" t="s">
        <v>197</v>
      </c>
      <c r="F4" s="123" t="s">
        <v>198</v>
      </c>
      <c r="G4" s="123" t="s">
        <v>199</v>
      </c>
      <c r="H4" s="122" t="s">
        <v>0</v>
      </c>
    </row>
    <row r="5" spans="1:12" s="93" customFormat="1" ht="6.75" customHeight="1" x14ac:dyDescent="0.2">
      <c r="A5" s="98"/>
      <c r="B5" s="236"/>
      <c r="C5" s="236"/>
      <c r="D5" s="236"/>
      <c r="E5" s="236"/>
      <c r="F5" s="236"/>
      <c r="G5" s="236"/>
      <c r="H5" s="124"/>
    </row>
    <row r="6" spans="1:12" s="93" customFormat="1" ht="13.5" customHeight="1" x14ac:dyDescent="0.2">
      <c r="A6" s="125"/>
      <c r="B6" s="236" t="s">
        <v>200</v>
      </c>
      <c r="C6" s="236"/>
      <c r="D6" s="236"/>
      <c r="E6" s="236"/>
      <c r="F6" s="236"/>
      <c r="G6" s="236"/>
      <c r="H6" s="124"/>
    </row>
    <row r="7" spans="1:12" ht="12.75" customHeight="1" x14ac:dyDescent="0.2">
      <c r="A7" s="115" t="s">
        <v>175</v>
      </c>
      <c r="B7" s="126">
        <v>0</v>
      </c>
      <c r="C7" s="116">
        <v>0</v>
      </c>
      <c r="D7" s="116">
        <v>1</v>
      </c>
      <c r="E7" s="116">
        <v>1</v>
      </c>
      <c r="F7" s="116">
        <v>1</v>
      </c>
      <c r="G7" s="116">
        <v>32</v>
      </c>
      <c r="H7" s="116">
        <f t="shared" ref="H7:H15" si="0">SUM(B7:G7)</f>
        <v>35</v>
      </c>
      <c r="I7" s="127"/>
      <c r="J7" s="127"/>
      <c r="K7" s="127"/>
      <c r="L7" s="127"/>
    </row>
    <row r="8" spans="1:12" ht="12.75" customHeight="1" x14ac:dyDescent="0.2">
      <c r="A8" s="115" t="s">
        <v>176</v>
      </c>
      <c r="B8" s="126">
        <v>13</v>
      </c>
      <c r="C8" s="116">
        <v>34</v>
      </c>
      <c r="D8" s="116">
        <v>41</v>
      </c>
      <c r="E8" s="116">
        <v>21</v>
      </c>
      <c r="F8" s="116">
        <v>10</v>
      </c>
      <c r="G8" s="116">
        <v>8</v>
      </c>
      <c r="H8" s="116">
        <f t="shared" si="0"/>
        <v>127</v>
      </c>
      <c r="I8" s="127"/>
      <c r="J8" s="127"/>
      <c r="K8" s="127"/>
      <c r="L8" s="127"/>
    </row>
    <row r="9" spans="1:12" ht="12.75" customHeight="1" x14ac:dyDescent="0.2">
      <c r="A9" s="115" t="s">
        <v>177</v>
      </c>
      <c r="B9" s="126">
        <v>5</v>
      </c>
      <c r="C9" s="116">
        <v>1</v>
      </c>
      <c r="D9" s="116">
        <v>12</v>
      </c>
      <c r="E9" s="116">
        <v>39</v>
      </c>
      <c r="F9" s="116">
        <v>44</v>
      </c>
      <c r="G9" s="116">
        <v>221</v>
      </c>
      <c r="H9" s="116">
        <f t="shared" si="0"/>
        <v>322</v>
      </c>
      <c r="I9" s="127"/>
      <c r="J9" s="127"/>
      <c r="K9" s="127"/>
      <c r="L9" s="127"/>
    </row>
    <row r="10" spans="1:12" s="93" customFormat="1" ht="12.75" customHeight="1" x14ac:dyDescent="0.2">
      <c r="A10" s="115" t="s">
        <v>178</v>
      </c>
      <c r="B10" s="126">
        <v>5</v>
      </c>
      <c r="C10" s="117">
        <v>2</v>
      </c>
      <c r="D10" s="116">
        <v>1</v>
      </c>
      <c r="E10" s="117">
        <v>1</v>
      </c>
      <c r="F10" s="117">
        <v>0</v>
      </c>
      <c r="G10" s="116">
        <v>0</v>
      </c>
      <c r="H10" s="116">
        <f t="shared" si="0"/>
        <v>9</v>
      </c>
    </row>
    <row r="11" spans="1:12" s="93" customFormat="1" ht="12.75" customHeight="1" x14ac:dyDescent="0.2">
      <c r="A11" s="115" t="s">
        <v>179</v>
      </c>
      <c r="B11" s="118">
        <v>0</v>
      </c>
      <c r="C11" s="118">
        <v>0</v>
      </c>
      <c r="D11" s="118">
        <v>2</v>
      </c>
      <c r="E11" s="118">
        <v>10</v>
      </c>
      <c r="F11" s="118">
        <v>11</v>
      </c>
      <c r="G11" s="118">
        <v>88</v>
      </c>
      <c r="H11" s="116">
        <f t="shared" si="0"/>
        <v>111</v>
      </c>
    </row>
    <row r="12" spans="1:12" s="93" customFormat="1" ht="12.75" customHeight="1" x14ac:dyDescent="0.2">
      <c r="A12" s="115" t="s">
        <v>180</v>
      </c>
      <c r="B12" s="93">
        <v>0</v>
      </c>
      <c r="C12" s="93">
        <v>0</v>
      </c>
      <c r="D12" s="93">
        <v>0</v>
      </c>
      <c r="E12" s="93">
        <v>3</v>
      </c>
      <c r="F12" s="93">
        <v>4</v>
      </c>
      <c r="G12" s="93">
        <v>12</v>
      </c>
      <c r="H12" s="116">
        <f t="shared" si="0"/>
        <v>19</v>
      </c>
    </row>
    <row r="13" spans="1:12" s="93" customFormat="1" ht="12.75" customHeight="1" x14ac:dyDescent="0.2">
      <c r="A13" s="115" t="s">
        <v>181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116">
        <f t="shared" si="0"/>
        <v>0</v>
      </c>
    </row>
    <row r="14" spans="1:12" s="93" customFormat="1" ht="12.75" customHeight="1" x14ac:dyDescent="0.2">
      <c r="A14" s="115" t="s">
        <v>182</v>
      </c>
      <c r="B14" s="93">
        <v>0</v>
      </c>
      <c r="C14" s="93">
        <v>3</v>
      </c>
      <c r="D14" s="93">
        <v>3</v>
      </c>
      <c r="E14" s="93">
        <v>10</v>
      </c>
      <c r="F14" s="93">
        <v>5</v>
      </c>
      <c r="G14" s="93">
        <v>2</v>
      </c>
      <c r="H14" s="116">
        <f t="shared" si="0"/>
        <v>23</v>
      </c>
    </row>
    <row r="15" spans="1:12" s="93" customFormat="1" ht="12.75" customHeight="1" x14ac:dyDescent="0.2">
      <c r="A15" s="102" t="s">
        <v>183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3">
        <v>55</v>
      </c>
      <c r="H15" s="116">
        <f t="shared" si="0"/>
        <v>55</v>
      </c>
    </row>
    <row r="16" spans="1:12" s="93" customFormat="1" ht="12.75" customHeight="1" x14ac:dyDescent="0.2">
      <c r="A16" s="77" t="s">
        <v>0</v>
      </c>
      <c r="B16" s="128">
        <f t="shared" ref="B16:H16" si="1">SUM(B7:B15)</f>
        <v>23</v>
      </c>
      <c r="C16" s="128">
        <f t="shared" si="1"/>
        <v>40</v>
      </c>
      <c r="D16" s="128">
        <f t="shared" si="1"/>
        <v>60</v>
      </c>
      <c r="E16" s="128">
        <f t="shared" si="1"/>
        <v>85</v>
      </c>
      <c r="F16" s="128">
        <f t="shared" si="1"/>
        <v>75</v>
      </c>
      <c r="G16" s="128">
        <f t="shared" si="1"/>
        <v>418</v>
      </c>
      <c r="H16" s="128">
        <f t="shared" si="1"/>
        <v>701</v>
      </c>
    </row>
    <row r="17" spans="1:21" s="93" customFormat="1" ht="6.75" customHeight="1" x14ac:dyDescent="0.2">
      <c r="A17" s="98"/>
      <c r="B17" s="236"/>
      <c r="C17" s="236"/>
      <c r="D17" s="236"/>
      <c r="E17" s="236"/>
      <c r="F17" s="236"/>
      <c r="G17" s="236"/>
      <c r="H17" s="124"/>
    </row>
    <row r="18" spans="1:21" s="93" customFormat="1" ht="12" x14ac:dyDescent="0.2">
      <c r="A18" s="77"/>
      <c r="B18" s="236" t="s">
        <v>201</v>
      </c>
      <c r="C18" s="236"/>
      <c r="D18" s="236"/>
      <c r="E18" s="236"/>
      <c r="F18" s="236"/>
      <c r="G18" s="236"/>
      <c r="H18" s="4"/>
    </row>
    <row r="19" spans="1:21" ht="12.75" customHeight="1" x14ac:dyDescent="0.2">
      <c r="A19" s="115" t="s">
        <v>175</v>
      </c>
      <c r="B19" s="129">
        <f>B7/($H7)*100</f>
        <v>0</v>
      </c>
      <c r="C19" s="129">
        <f t="shared" ref="C19:G19" si="2">C7/($H7)*100</f>
        <v>0</v>
      </c>
      <c r="D19" s="129">
        <f t="shared" si="2"/>
        <v>2.8571428571428572</v>
      </c>
      <c r="E19" s="129">
        <f t="shared" si="2"/>
        <v>2.8571428571428572</v>
      </c>
      <c r="F19" s="129">
        <f t="shared" si="2"/>
        <v>2.8571428571428572</v>
      </c>
      <c r="G19" s="129">
        <f t="shared" si="2"/>
        <v>91.428571428571431</v>
      </c>
      <c r="H19" s="129">
        <f t="shared" ref="H19:H24" si="3">H7/$H7*100</f>
        <v>100</v>
      </c>
      <c r="I19" s="127"/>
      <c r="J19" s="127"/>
      <c r="K19" s="127"/>
      <c r="L19" s="127"/>
    </row>
    <row r="20" spans="1:21" ht="12.75" customHeight="1" x14ac:dyDescent="0.2">
      <c r="A20" s="115" t="s">
        <v>176</v>
      </c>
      <c r="B20" s="129">
        <f t="shared" ref="B20:G24" si="4">B8/($H8)*100</f>
        <v>10.236220472440944</v>
      </c>
      <c r="C20" s="129">
        <f t="shared" si="4"/>
        <v>26.771653543307089</v>
      </c>
      <c r="D20" s="129">
        <f t="shared" si="4"/>
        <v>32.283464566929133</v>
      </c>
      <c r="E20" s="129">
        <f t="shared" si="4"/>
        <v>16.535433070866144</v>
      </c>
      <c r="F20" s="129">
        <f t="shared" si="4"/>
        <v>7.8740157480314963</v>
      </c>
      <c r="G20" s="129">
        <f t="shared" si="4"/>
        <v>6.2992125984251963</v>
      </c>
      <c r="H20" s="129">
        <f t="shared" si="3"/>
        <v>100</v>
      </c>
      <c r="I20" s="127"/>
      <c r="J20" s="127"/>
      <c r="K20" s="127"/>
      <c r="L20" s="127"/>
    </row>
    <row r="21" spans="1:21" ht="12.75" customHeight="1" x14ac:dyDescent="0.2">
      <c r="A21" s="115" t="s">
        <v>177</v>
      </c>
      <c r="B21" s="129">
        <f t="shared" si="4"/>
        <v>1.5527950310559007</v>
      </c>
      <c r="C21" s="129">
        <f t="shared" si="4"/>
        <v>0.3105590062111801</v>
      </c>
      <c r="D21" s="129">
        <f t="shared" si="4"/>
        <v>3.7267080745341614</v>
      </c>
      <c r="E21" s="129">
        <f t="shared" si="4"/>
        <v>12.111801242236025</v>
      </c>
      <c r="F21" s="129">
        <f t="shared" si="4"/>
        <v>13.664596273291925</v>
      </c>
      <c r="G21" s="129">
        <f t="shared" si="4"/>
        <v>68.633540372670808</v>
      </c>
      <c r="H21" s="129">
        <f t="shared" si="3"/>
        <v>100</v>
      </c>
      <c r="I21" s="127"/>
      <c r="J21" s="127"/>
      <c r="K21" s="127"/>
      <c r="L21" s="127"/>
    </row>
    <row r="22" spans="1:21" x14ac:dyDescent="0.2">
      <c r="A22" s="115" t="s">
        <v>178</v>
      </c>
      <c r="B22" s="129">
        <f t="shared" si="4"/>
        <v>55.555555555555557</v>
      </c>
      <c r="C22" s="129">
        <f t="shared" si="4"/>
        <v>22.222222222222221</v>
      </c>
      <c r="D22" s="129">
        <f t="shared" si="4"/>
        <v>11.111111111111111</v>
      </c>
      <c r="E22" s="129">
        <f t="shared" si="4"/>
        <v>11.111111111111111</v>
      </c>
      <c r="F22" s="129">
        <f t="shared" si="4"/>
        <v>0</v>
      </c>
      <c r="G22" s="129">
        <f t="shared" si="4"/>
        <v>0</v>
      </c>
      <c r="H22" s="129">
        <f t="shared" si="3"/>
        <v>100</v>
      </c>
    </row>
    <row r="23" spans="1:21" x14ac:dyDescent="0.2">
      <c r="A23" s="115" t="s">
        <v>179</v>
      </c>
      <c r="B23" s="129">
        <f t="shared" si="4"/>
        <v>0</v>
      </c>
      <c r="C23" s="129">
        <f t="shared" si="4"/>
        <v>0</v>
      </c>
      <c r="D23" s="129">
        <f t="shared" si="4"/>
        <v>1.8018018018018018</v>
      </c>
      <c r="E23" s="129">
        <f t="shared" si="4"/>
        <v>9.0090090090090094</v>
      </c>
      <c r="F23" s="129">
        <f t="shared" si="4"/>
        <v>9.9099099099099099</v>
      </c>
      <c r="G23" s="129">
        <f t="shared" si="4"/>
        <v>79.27927927927928</v>
      </c>
      <c r="H23" s="129">
        <f t="shared" si="3"/>
        <v>100</v>
      </c>
    </row>
    <row r="24" spans="1:21" x14ac:dyDescent="0.2">
      <c r="A24" s="115" t="s">
        <v>180</v>
      </c>
      <c r="B24" s="129">
        <f t="shared" si="4"/>
        <v>0</v>
      </c>
      <c r="C24" s="129">
        <f t="shared" si="4"/>
        <v>0</v>
      </c>
      <c r="D24" s="129">
        <f t="shared" si="4"/>
        <v>0</v>
      </c>
      <c r="E24" s="129">
        <f t="shared" si="4"/>
        <v>15.789473684210526</v>
      </c>
      <c r="F24" s="129">
        <f t="shared" si="4"/>
        <v>21.052631578947366</v>
      </c>
      <c r="G24" s="129">
        <f t="shared" si="4"/>
        <v>63.157894736842103</v>
      </c>
      <c r="H24" s="129">
        <f t="shared" si="3"/>
        <v>100</v>
      </c>
    </row>
    <row r="25" spans="1:21" x14ac:dyDescent="0.2">
      <c r="A25" s="115" t="s">
        <v>181</v>
      </c>
      <c r="B25" s="130" t="s">
        <v>202</v>
      </c>
      <c r="C25" s="130" t="s">
        <v>202</v>
      </c>
      <c r="D25" s="130" t="s">
        <v>202</v>
      </c>
      <c r="E25" s="130" t="s">
        <v>202</v>
      </c>
      <c r="F25" s="130" t="s">
        <v>202</v>
      </c>
      <c r="G25" s="130" t="s">
        <v>202</v>
      </c>
      <c r="H25" s="130" t="s">
        <v>202</v>
      </c>
    </row>
    <row r="26" spans="1:21" x14ac:dyDescent="0.2">
      <c r="A26" s="115" t="s">
        <v>182</v>
      </c>
      <c r="B26" s="129">
        <f t="shared" ref="B26:G28" si="5">B14/($H14)*100</f>
        <v>0</v>
      </c>
      <c r="C26" s="129">
        <f t="shared" si="5"/>
        <v>13.043478260869565</v>
      </c>
      <c r="D26" s="129">
        <f t="shared" si="5"/>
        <v>13.043478260869565</v>
      </c>
      <c r="E26" s="129">
        <f t="shared" si="5"/>
        <v>43.478260869565219</v>
      </c>
      <c r="F26" s="129">
        <f t="shared" si="5"/>
        <v>21.739130434782609</v>
      </c>
      <c r="G26" s="129">
        <f t="shared" si="5"/>
        <v>8.695652173913043</v>
      </c>
      <c r="H26" s="129">
        <f>H14/$H14*100</f>
        <v>100</v>
      </c>
    </row>
    <row r="27" spans="1:21" x14ac:dyDescent="0.2">
      <c r="A27" s="102" t="s">
        <v>183</v>
      </c>
      <c r="B27" s="129">
        <f t="shared" si="5"/>
        <v>0</v>
      </c>
      <c r="C27" s="129">
        <f t="shared" si="5"/>
        <v>0</v>
      </c>
      <c r="D27" s="129">
        <f t="shared" si="5"/>
        <v>0</v>
      </c>
      <c r="E27" s="129">
        <f t="shared" si="5"/>
        <v>0</v>
      </c>
      <c r="F27" s="129">
        <f t="shared" si="5"/>
        <v>0</v>
      </c>
      <c r="G27" s="129">
        <f t="shared" si="5"/>
        <v>100</v>
      </c>
      <c r="H27" s="129">
        <f>H15/$H15*100</f>
        <v>100</v>
      </c>
    </row>
    <row r="28" spans="1:21" s="93" customFormat="1" ht="12" x14ac:dyDescent="0.2">
      <c r="A28" s="8" t="s">
        <v>0</v>
      </c>
      <c r="B28" s="131">
        <f>B16/($H16)*100</f>
        <v>3.2810271041369474</v>
      </c>
      <c r="C28" s="131">
        <f t="shared" si="5"/>
        <v>5.7061340941512126</v>
      </c>
      <c r="D28" s="131">
        <f t="shared" si="5"/>
        <v>8.5592011412268185</v>
      </c>
      <c r="E28" s="131">
        <f t="shared" si="5"/>
        <v>12.125534950071327</v>
      </c>
      <c r="F28" s="131">
        <f t="shared" si="5"/>
        <v>10.699001426533524</v>
      </c>
      <c r="G28" s="131">
        <f t="shared" si="5"/>
        <v>59.629101283880168</v>
      </c>
      <c r="H28" s="131">
        <f>H16/$H16*100</f>
        <v>100</v>
      </c>
    </row>
    <row r="29" spans="1:21" s="107" customFormat="1" ht="11.25" x14ac:dyDescent="0.2">
      <c r="A29" s="106" t="s">
        <v>203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1" s="107" customFormat="1" ht="11.25" x14ac:dyDescent="0.2">
      <c r="A30" s="107" t="s">
        <v>204</v>
      </c>
    </row>
    <row r="31" spans="1:21" s="107" customFormat="1" ht="11.25" x14ac:dyDescent="0.2">
      <c r="A31" s="106" t="s">
        <v>205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1:21" s="107" customFormat="1" ht="11.25" x14ac:dyDescent="0.2">
      <c r="A32" s="106" t="s">
        <v>206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20"/>
      <c r="P32" s="120"/>
      <c r="Q32" s="120"/>
      <c r="R32" s="120"/>
    </row>
    <row r="33" spans="1:20" s="107" customFormat="1" ht="11.25" x14ac:dyDescent="0.2">
      <c r="A33" s="106" t="s">
        <v>186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07" customFormat="1" ht="11.25" x14ac:dyDescent="0.2">
      <c r="A34" s="107" t="s">
        <v>207</v>
      </c>
    </row>
    <row r="35" spans="1:20" s="93" customFormat="1" ht="12" x14ac:dyDescent="0.2"/>
    <row r="36" spans="1:20" s="93" customFormat="1" ht="12" x14ac:dyDescent="0.2"/>
    <row r="37" spans="1:20" s="93" customFormat="1" x14ac:dyDescent="0.2">
      <c r="A37" s="109"/>
      <c r="B37" s="110"/>
    </row>
    <row r="38" spans="1:20" s="93" customFormat="1" x14ac:dyDescent="0.2">
      <c r="A38" s="109"/>
      <c r="B38" s="110"/>
    </row>
    <row r="39" spans="1:20" s="93" customFormat="1" x14ac:dyDescent="0.2">
      <c r="A39" s="110"/>
      <c r="B39" s="110"/>
    </row>
    <row r="40" spans="1:20" s="93" customFormat="1" x14ac:dyDescent="0.2">
      <c r="A40" s="110"/>
      <c r="B40" s="110"/>
    </row>
    <row r="41" spans="1:20" s="93" customFormat="1" x14ac:dyDescent="0.2">
      <c r="A41" s="110"/>
      <c r="B41" s="110"/>
    </row>
    <row r="42" spans="1:20" s="93" customFormat="1" x14ac:dyDescent="0.2">
      <c r="A42" s="110"/>
      <c r="B42" s="110"/>
    </row>
    <row r="43" spans="1:20" s="93" customFormat="1" x14ac:dyDescent="0.2">
      <c r="A43" s="110"/>
      <c r="B43" s="110"/>
    </row>
    <row r="44" spans="1:20" s="93" customFormat="1" x14ac:dyDescent="0.2">
      <c r="A44" s="110"/>
      <c r="B44" s="110"/>
    </row>
    <row r="45" spans="1:20" s="93" customFormat="1" x14ac:dyDescent="0.2">
      <c r="A45" s="109"/>
      <c r="B45" s="110"/>
    </row>
    <row r="46" spans="1:20" s="93" customFormat="1" ht="12" x14ac:dyDescent="0.2"/>
    <row r="47" spans="1:20" s="93" customFormat="1" ht="12" x14ac:dyDescent="0.2"/>
    <row r="48" spans="1:20" s="93" customFormat="1" ht="12" x14ac:dyDescent="0.2"/>
    <row r="49" s="93" customFormat="1" ht="12" x14ac:dyDescent="0.2"/>
    <row r="50" s="93" customFormat="1" ht="12" x14ac:dyDescent="0.2"/>
    <row r="51" s="93" customFormat="1" ht="12" x14ac:dyDescent="0.2"/>
    <row r="52" s="93" customFormat="1" ht="12" x14ac:dyDescent="0.2"/>
    <row r="53" s="93" customFormat="1" ht="12" x14ac:dyDescent="0.2"/>
    <row r="54" s="93" customFormat="1" ht="12" x14ac:dyDescent="0.2"/>
    <row r="55" s="93" customFormat="1" ht="12" x14ac:dyDescent="0.2"/>
    <row r="56" s="93" customFormat="1" ht="12" x14ac:dyDescent="0.2"/>
    <row r="57" s="93" customFormat="1" ht="12" x14ac:dyDescent="0.2"/>
    <row r="58" s="93" customFormat="1" ht="12" x14ac:dyDescent="0.2"/>
    <row r="59" s="93" customFormat="1" ht="12" x14ac:dyDescent="0.2"/>
    <row r="60" s="93" customFormat="1" ht="12" x14ac:dyDescent="0.2"/>
    <row r="61" s="93" customFormat="1" ht="12" x14ac:dyDescent="0.2"/>
    <row r="62" s="93" customFormat="1" ht="12" x14ac:dyDescent="0.2"/>
    <row r="63" s="93" customFormat="1" ht="12" x14ac:dyDescent="0.2"/>
    <row r="64" s="93" customFormat="1" ht="12" x14ac:dyDescent="0.2"/>
    <row r="65" s="93" customFormat="1" ht="12" x14ac:dyDescent="0.2"/>
    <row r="66" s="93" customFormat="1" ht="12" x14ac:dyDescent="0.2"/>
    <row r="67" s="93" customFormat="1" ht="12" x14ac:dyDescent="0.2"/>
    <row r="68" s="93" customFormat="1" ht="12" x14ac:dyDescent="0.2"/>
    <row r="69" s="93" customFormat="1" ht="12" x14ac:dyDescent="0.2"/>
    <row r="70" s="93" customFormat="1" ht="12" x14ac:dyDescent="0.2"/>
    <row r="71" s="93" customFormat="1" ht="12" x14ac:dyDescent="0.2"/>
    <row r="72" s="93" customFormat="1" ht="12" x14ac:dyDescent="0.2"/>
    <row r="73" s="93" customFormat="1" ht="12" x14ac:dyDescent="0.2"/>
    <row r="74" s="93" customFormat="1" ht="12" x14ac:dyDescent="0.2"/>
    <row r="75" s="93" customFormat="1" ht="12" x14ac:dyDescent="0.2"/>
    <row r="76" s="93" customFormat="1" ht="12" x14ac:dyDescent="0.2"/>
    <row r="77" s="93" customFormat="1" ht="12" x14ac:dyDescent="0.2"/>
    <row r="78" s="93" customFormat="1" ht="12" x14ac:dyDescent="0.2"/>
    <row r="79" s="93" customFormat="1" ht="12" x14ac:dyDescent="0.2"/>
    <row r="80" s="93" customFormat="1" ht="12" x14ac:dyDescent="0.2"/>
    <row r="81" s="93" customFormat="1" ht="12" x14ac:dyDescent="0.2"/>
    <row r="82" s="93" customFormat="1" ht="12" x14ac:dyDescent="0.2"/>
    <row r="83" s="93" customFormat="1" ht="12" x14ac:dyDescent="0.2"/>
    <row r="84" s="93" customFormat="1" ht="12" x14ac:dyDescent="0.2"/>
    <row r="85" s="93" customFormat="1" ht="12" x14ac:dyDescent="0.2"/>
    <row r="86" s="93" customFormat="1" ht="12" x14ac:dyDescent="0.2"/>
    <row r="87" s="93" customFormat="1" ht="12" x14ac:dyDescent="0.2"/>
    <row r="88" s="93" customFormat="1" ht="12" x14ac:dyDescent="0.2"/>
    <row r="89" s="93" customFormat="1" ht="12" x14ac:dyDescent="0.2"/>
    <row r="90" s="93" customFormat="1" ht="12" x14ac:dyDescent="0.2"/>
    <row r="91" s="93" customFormat="1" ht="12" x14ac:dyDescent="0.2"/>
    <row r="92" s="93" customFormat="1" ht="12" x14ac:dyDescent="0.2"/>
    <row r="93" s="93" customFormat="1" ht="12" x14ac:dyDescent="0.2"/>
    <row r="94" s="93" customFormat="1" ht="12" x14ac:dyDescent="0.2"/>
    <row r="95" s="93" customFormat="1" ht="12" x14ac:dyDescent="0.2"/>
    <row r="96" s="93" customFormat="1" ht="12" x14ac:dyDescent="0.2"/>
    <row r="97" s="93" customFormat="1" ht="12" x14ac:dyDescent="0.2"/>
    <row r="98" s="93" customFormat="1" ht="12" x14ac:dyDescent="0.2"/>
    <row r="99" s="93" customFormat="1" ht="12" x14ac:dyDescent="0.2"/>
    <row r="100" s="93" customFormat="1" ht="12" x14ac:dyDescent="0.2"/>
    <row r="101" s="93" customFormat="1" ht="12" x14ac:dyDescent="0.2"/>
    <row r="102" s="93" customFormat="1" ht="12" x14ac:dyDescent="0.2"/>
    <row r="103" s="93" customFormat="1" ht="12" x14ac:dyDescent="0.2"/>
    <row r="104" s="93" customFormat="1" ht="12" x14ac:dyDescent="0.2"/>
    <row r="105" s="93" customFormat="1" ht="12" x14ac:dyDescent="0.2"/>
    <row r="106" s="93" customFormat="1" ht="12" x14ac:dyDescent="0.2"/>
    <row r="107" s="93" customFormat="1" ht="12" x14ac:dyDescent="0.2"/>
    <row r="108" s="93" customFormat="1" ht="12" x14ac:dyDescent="0.2"/>
    <row r="109" s="93" customFormat="1" ht="12" x14ac:dyDescent="0.2"/>
    <row r="110" s="93" customFormat="1" ht="12" x14ac:dyDescent="0.2"/>
    <row r="111" s="93" customFormat="1" ht="12" x14ac:dyDescent="0.2"/>
    <row r="112" s="93" customFormat="1" ht="12" x14ac:dyDescent="0.2"/>
    <row r="113" s="93" customFormat="1" ht="12" x14ac:dyDescent="0.2"/>
    <row r="114" s="93" customFormat="1" ht="12" x14ac:dyDescent="0.2"/>
    <row r="115" s="93" customFormat="1" ht="12" x14ac:dyDescent="0.2"/>
    <row r="116" s="93" customFormat="1" ht="12" x14ac:dyDescent="0.2"/>
    <row r="117" s="93" customFormat="1" ht="12" x14ac:dyDescent="0.2"/>
    <row r="118" s="93" customFormat="1" ht="12" x14ac:dyDescent="0.2"/>
    <row r="119" s="93" customFormat="1" ht="12" x14ac:dyDescent="0.2"/>
    <row r="120" s="93" customFormat="1" ht="12" x14ac:dyDescent="0.2"/>
    <row r="121" s="93" customFormat="1" ht="12" x14ac:dyDescent="0.2"/>
    <row r="122" s="93" customFormat="1" ht="12" x14ac:dyDescent="0.2"/>
    <row r="123" s="93" customFormat="1" ht="12" x14ac:dyDescent="0.2"/>
    <row r="124" s="93" customFormat="1" ht="12" x14ac:dyDescent="0.2"/>
    <row r="125" s="93" customFormat="1" ht="12" x14ac:dyDescent="0.2"/>
    <row r="126" s="93" customFormat="1" ht="12" x14ac:dyDescent="0.2"/>
    <row r="127" s="93" customFormat="1" ht="12" x14ac:dyDescent="0.2"/>
    <row r="128" s="93" customFormat="1" ht="12" x14ac:dyDescent="0.2"/>
    <row r="129" s="93" customFormat="1" ht="12" x14ac:dyDescent="0.2"/>
    <row r="130" s="93" customFormat="1" ht="12" x14ac:dyDescent="0.2"/>
    <row r="131" s="93" customFormat="1" ht="12" x14ac:dyDescent="0.2"/>
    <row r="132" s="93" customFormat="1" ht="12" x14ac:dyDescent="0.2"/>
    <row r="133" s="93" customFormat="1" ht="12" x14ac:dyDescent="0.2"/>
    <row r="134" s="93" customFormat="1" ht="12" x14ac:dyDescent="0.2"/>
    <row r="135" s="93" customFormat="1" ht="12" x14ac:dyDescent="0.2"/>
    <row r="136" s="93" customFormat="1" ht="12" x14ac:dyDescent="0.2"/>
    <row r="137" s="93" customFormat="1" ht="12" x14ac:dyDescent="0.2"/>
    <row r="138" s="93" customFormat="1" ht="12" x14ac:dyDescent="0.2"/>
    <row r="139" s="93" customFormat="1" ht="12" x14ac:dyDescent="0.2"/>
    <row r="140" s="93" customFormat="1" ht="12" x14ac:dyDescent="0.2"/>
    <row r="141" s="93" customFormat="1" ht="12" x14ac:dyDescent="0.2"/>
    <row r="142" s="93" customFormat="1" ht="12" x14ac:dyDescent="0.2"/>
    <row r="143" s="93" customFormat="1" ht="12" x14ac:dyDescent="0.2"/>
    <row r="144" s="93" customFormat="1" ht="12" x14ac:dyDescent="0.2"/>
    <row r="145" s="93" customFormat="1" ht="12" x14ac:dyDescent="0.2"/>
    <row r="146" s="93" customFormat="1" ht="12" x14ac:dyDescent="0.2"/>
    <row r="147" s="93" customFormat="1" ht="12" x14ac:dyDescent="0.2"/>
    <row r="148" s="93" customFormat="1" ht="12" x14ac:dyDescent="0.2"/>
    <row r="149" s="93" customFormat="1" ht="12" x14ac:dyDescent="0.2"/>
    <row r="150" s="93" customFormat="1" ht="12" x14ac:dyDescent="0.2"/>
    <row r="151" s="93" customFormat="1" ht="12" x14ac:dyDescent="0.2"/>
    <row r="152" s="93" customFormat="1" ht="12" x14ac:dyDescent="0.2"/>
    <row r="153" s="93" customFormat="1" ht="12" x14ac:dyDescent="0.2"/>
    <row r="154" s="93" customFormat="1" ht="12" x14ac:dyDescent="0.2"/>
    <row r="155" s="93" customFormat="1" ht="12" x14ac:dyDescent="0.2"/>
    <row r="156" s="93" customFormat="1" ht="12" x14ac:dyDescent="0.2"/>
    <row r="157" s="93" customFormat="1" ht="12" x14ac:dyDescent="0.2"/>
    <row r="158" s="93" customFormat="1" ht="12" x14ac:dyDescent="0.2"/>
    <row r="159" s="93" customFormat="1" ht="12" x14ac:dyDescent="0.2"/>
    <row r="160" s="93" customFormat="1" ht="12" x14ac:dyDescent="0.2"/>
    <row r="161" s="93" customFormat="1" ht="12" x14ac:dyDescent="0.2"/>
    <row r="162" s="93" customFormat="1" ht="12" x14ac:dyDescent="0.2"/>
    <row r="163" s="93" customFormat="1" ht="12" x14ac:dyDescent="0.2"/>
    <row r="164" s="93" customFormat="1" ht="12" x14ac:dyDescent="0.2"/>
    <row r="165" s="93" customFormat="1" ht="12" x14ac:dyDescent="0.2"/>
    <row r="166" s="93" customFormat="1" ht="12" x14ac:dyDescent="0.2"/>
    <row r="167" s="93" customFormat="1" ht="12" x14ac:dyDescent="0.2"/>
    <row r="168" s="93" customFormat="1" ht="12" x14ac:dyDescent="0.2"/>
    <row r="169" s="93" customFormat="1" ht="12" x14ac:dyDescent="0.2"/>
    <row r="170" s="93" customFormat="1" ht="12" x14ac:dyDescent="0.2"/>
    <row r="171" s="93" customFormat="1" ht="12" x14ac:dyDescent="0.2"/>
    <row r="172" s="93" customFormat="1" ht="12" x14ac:dyDescent="0.2"/>
    <row r="173" s="93" customFormat="1" ht="12" x14ac:dyDescent="0.2"/>
    <row r="174" s="93" customFormat="1" ht="12" x14ac:dyDescent="0.2"/>
    <row r="175" s="93" customFormat="1" ht="12" x14ac:dyDescent="0.2"/>
    <row r="176" s="93" customFormat="1" ht="12" x14ac:dyDescent="0.2"/>
    <row r="177" s="93" customFormat="1" ht="12" x14ac:dyDescent="0.2"/>
    <row r="178" s="93" customFormat="1" ht="12" x14ac:dyDescent="0.2"/>
    <row r="179" s="93" customFormat="1" ht="12" x14ac:dyDescent="0.2"/>
    <row r="180" s="93" customFormat="1" ht="12" x14ac:dyDescent="0.2"/>
    <row r="181" s="93" customFormat="1" ht="12" x14ac:dyDescent="0.2"/>
    <row r="182" s="93" customFormat="1" ht="12" x14ac:dyDescent="0.2"/>
    <row r="183" s="93" customFormat="1" ht="12" x14ac:dyDescent="0.2"/>
    <row r="184" s="93" customFormat="1" ht="12" x14ac:dyDescent="0.2"/>
    <row r="185" s="93" customFormat="1" ht="12" x14ac:dyDescent="0.2"/>
    <row r="186" s="93" customFormat="1" ht="12" x14ac:dyDescent="0.2"/>
    <row r="187" s="93" customFormat="1" ht="12" x14ac:dyDescent="0.2"/>
    <row r="188" s="93" customFormat="1" ht="12" x14ac:dyDescent="0.2"/>
    <row r="189" s="93" customFormat="1" ht="12" x14ac:dyDescent="0.2"/>
    <row r="190" s="93" customFormat="1" ht="12" x14ac:dyDescent="0.2"/>
    <row r="191" s="93" customFormat="1" ht="12" x14ac:dyDescent="0.2"/>
    <row r="192" s="93" customFormat="1" ht="12" x14ac:dyDescent="0.2"/>
    <row r="193" s="93" customFormat="1" ht="12" x14ac:dyDescent="0.2"/>
    <row r="194" s="93" customFormat="1" ht="12" x14ac:dyDescent="0.2"/>
    <row r="195" s="93" customFormat="1" ht="12" x14ac:dyDescent="0.2"/>
    <row r="196" s="93" customFormat="1" ht="12" x14ac:dyDescent="0.2"/>
    <row r="197" s="93" customFormat="1" ht="12" x14ac:dyDescent="0.2"/>
    <row r="198" s="93" customFormat="1" ht="12" x14ac:dyDescent="0.2"/>
    <row r="199" s="93" customFormat="1" ht="12" x14ac:dyDescent="0.2"/>
    <row r="200" s="93" customFormat="1" ht="12" x14ac:dyDescent="0.2"/>
    <row r="201" s="93" customFormat="1" ht="12" x14ac:dyDescent="0.2"/>
    <row r="202" s="93" customFormat="1" ht="12" x14ac:dyDescent="0.2"/>
    <row r="203" s="93" customFormat="1" ht="12" x14ac:dyDescent="0.2"/>
    <row r="204" s="93" customFormat="1" ht="12" x14ac:dyDescent="0.2"/>
    <row r="205" s="93" customFormat="1" ht="12" x14ac:dyDescent="0.2"/>
    <row r="206" s="93" customFormat="1" ht="12" x14ac:dyDescent="0.2"/>
    <row r="207" s="93" customFormat="1" ht="12" x14ac:dyDescent="0.2"/>
    <row r="208" s="93" customFormat="1" ht="12" x14ac:dyDescent="0.2"/>
    <row r="209" s="93" customFormat="1" ht="12" x14ac:dyDescent="0.2"/>
    <row r="210" s="93" customFormat="1" ht="12" x14ac:dyDescent="0.2"/>
    <row r="211" s="93" customFormat="1" ht="12" x14ac:dyDescent="0.2"/>
    <row r="212" s="93" customFormat="1" ht="12" x14ac:dyDescent="0.2"/>
    <row r="213" s="93" customFormat="1" ht="12" x14ac:dyDescent="0.2"/>
    <row r="214" s="93" customFormat="1" ht="12" x14ac:dyDescent="0.2"/>
    <row r="215" s="93" customFormat="1" ht="12" x14ac:dyDescent="0.2"/>
    <row r="216" s="93" customFormat="1" ht="12" x14ac:dyDescent="0.2"/>
    <row r="217" s="93" customFormat="1" ht="12" x14ac:dyDescent="0.2"/>
    <row r="218" s="93" customFormat="1" ht="12" x14ac:dyDescent="0.2"/>
    <row r="219" s="93" customFormat="1" ht="12" x14ac:dyDescent="0.2"/>
    <row r="220" s="93" customFormat="1" ht="12" x14ac:dyDescent="0.2"/>
    <row r="221" s="93" customFormat="1" ht="12" x14ac:dyDescent="0.2"/>
    <row r="222" s="93" customFormat="1" ht="12" x14ac:dyDescent="0.2"/>
    <row r="223" s="93" customFormat="1" ht="12" x14ac:dyDescent="0.2"/>
    <row r="224" s="93" customFormat="1" ht="12" x14ac:dyDescent="0.2"/>
    <row r="225" s="93" customFormat="1" ht="12" x14ac:dyDescent="0.2"/>
    <row r="226" s="93" customFormat="1" ht="12" x14ac:dyDescent="0.2"/>
    <row r="227" s="93" customFormat="1" ht="12" x14ac:dyDescent="0.2"/>
    <row r="228" s="93" customFormat="1" ht="12" x14ac:dyDescent="0.2"/>
    <row r="229" s="93" customFormat="1" ht="12" x14ac:dyDescent="0.2"/>
    <row r="230" s="93" customFormat="1" ht="12" x14ac:dyDescent="0.2"/>
    <row r="231" s="93" customFormat="1" ht="12" x14ac:dyDescent="0.2"/>
    <row r="232" s="93" customFormat="1" ht="12" x14ac:dyDescent="0.2"/>
    <row r="233" s="93" customFormat="1" ht="12" x14ac:dyDescent="0.2"/>
    <row r="234" s="93" customFormat="1" ht="12" x14ac:dyDescent="0.2"/>
    <row r="235" s="93" customFormat="1" ht="12" x14ac:dyDescent="0.2"/>
    <row r="236" s="93" customFormat="1" ht="12" x14ac:dyDescent="0.2"/>
    <row r="237" s="93" customFormat="1" ht="12" x14ac:dyDescent="0.2"/>
    <row r="238" s="93" customFormat="1" ht="12" x14ac:dyDescent="0.2"/>
    <row r="239" s="93" customFormat="1" ht="12" x14ac:dyDescent="0.2"/>
    <row r="240" s="93" customFormat="1" ht="12" x14ac:dyDescent="0.2"/>
    <row r="241" s="93" customFormat="1" ht="12" x14ac:dyDescent="0.2"/>
    <row r="242" s="93" customFormat="1" ht="12" x14ac:dyDescent="0.2"/>
    <row r="243" s="93" customFormat="1" ht="12" x14ac:dyDescent="0.2"/>
    <row r="244" s="93" customFormat="1" ht="12" x14ac:dyDescent="0.2"/>
    <row r="245" s="93" customFormat="1" ht="12" x14ac:dyDescent="0.2"/>
    <row r="246" s="93" customFormat="1" ht="12" x14ac:dyDescent="0.2"/>
    <row r="247" s="93" customFormat="1" ht="12" x14ac:dyDescent="0.2"/>
    <row r="248" s="93" customFormat="1" ht="12" x14ac:dyDescent="0.2"/>
    <row r="249" s="93" customFormat="1" ht="12" x14ac:dyDescent="0.2"/>
    <row r="250" s="93" customFormat="1" ht="12" x14ac:dyDescent="0.2"/>
    <row r="251" s="93" customFormat="1" ht="12" x14ac:dyDescent="0.2"/>
    <row r="252" s="93" customFormat="1" ht="12" x14ac:dyDescent="0.2"/>
    <row r="253" s="93" customFormat="1" ht="12" x14ac:dyDescent="0.2"/>
    <row r="254" s="93" customFormat="1" ht="12" x14ac:dyDescent="0.2"/>
    <row r="255" s="93" customFormat="1" ht="12" x14ac:dyDescent="0.2"/>
    <row r="256" s="93" customFormat="1" ht="12" x14ac:dyDescent="0.2"/>
    <row r="257" s="93" customFormat="1" ht="12" x14ac:dyDescent="0.2"/>
    <row r="258" s="93" customFormat="1" ht="12" x14ac:dyDescent="0.2"/>
    <row r="259" s="93" customFormat="1" ht="12" x14ac:dyDescent="0.2"/>
    <row r="260" s="93" customFormat="1" ht="12" x14ac:dyDescent="0.2"/>
    <row r="261" s="93" customFormat="1" ht="12" x14ac:dyDescent="0.2"/>
    <row r="262" s="93" customFormat="1" ht="12" x14ac:dyDescent="0.2"/>
    <row r="263" s="93" customFormat="1" ht="12" x14ac:dyDescent="0.2"/>
    <row r="264" s="93" customFormat="1" ht="12" x14ac:dyDescent="0.2"/>
    <row r="265" s="93" customFormat="1" ht="12" x14ac:dyDescent="0.2"/>
    <row r="266" s="93" customFormat="1" ht="12" x14ac:dyDescent="0.2"/>
    <row r="267" s="93" customFormat="1" ht="12" x14ac:dyDescent="0.2"/>
    <row r="268" s="93" customFormat="1" ht="12" x14ac:dyDescent="0.2"/>
    <row r="269" s="93" customFormat="1" ht="12" x14ac:dyDescent="0.2"/>
    <row r="270" s="93" customFormat="1" ht="12" x14ac:dyDescent="0.2"/>
    <row r="271" s="93" customFormat="1" ht="12" x14ac:dyDescent="0.2"/>
    <row r="272" s="93" customFormat="1" ht="12" x14ac:dyDescent="0.2"/>
    <row r="273" s="93" customFormat="1" ht="12" x14ac:dyDescent="0.2"/>
    <row r="274" s="93" customFormat="1" ht="12" x14ac:dyDescent="0.2"/>
    <row r="275" s="93" customFormat="1" ht="12" x14ac:dyDescent="0.2"/>
    <row r="276" s="93" customFormat="1" ht="12" x14ac:dyDescent="0.2"/>
    <row r="277" s="93" customFormat="1" ht="12" x14ac:dyDescent="0.2"/>
    <row r="278" s="93" customFormat="1" ht="12" x14ac:dyDescent="0.2"/>
    <row r="279" s="93" customFormat="1" ht="12" x14ac:dyDescent="0.2"/>
    <row r="280" s="93" customFormat="1" ht="12" x14ac:dyDescent="0.2"/>
    <row r="281" s="93" customFormat="1" ht="12" x14ac:dyDescent="0.2"/>
    <row r="282" s="93" customFormat="1" ht="12" x14ac:dyDescent="0.2"/>
    <row r="283" s="93" customFormat="1" ht="12" x14ac:dyDescent="0.2"/>
    <row r="284" s="93" customFormat="1" ht="12" x14ac:dyDescent="0.2"/>
    <row r="285" s="93" customFormat="1" ht="12" x14ac:dyDescent="0.2"/>
    <row r="286" s="93" customFormat="1" ht="12" x14ac:dyDescent="0.2"/>
    <row r="287" s="93" customFormat="1" ht="12" x14ac:dyDescent="0.2"/>
    <row r="288" s="93" customFormat="1" ht="12" x14ac:dyDescent="0.2"/>
    <row r="289" s="93" customFormat="1" ht="12" x14ac:dyDescent="0.2"/>
    <row r="290" s="93" customFormat="1" ht="12" x14ac:dyDescent="0.2"/>
    <row r="291" s="93" customFormat="1" ht="12" x14ac:dyDescent="0.2"/>
    <row r="292" s="93" customFormat="1" ht="12" x14ac:dyDescent="0.2"/>
    <row r="293" s="93" customFormat="1" ht="12" x14ac:dyDescent="0.2"/>
    <row r="294" s="93" customFormat="1" ht="12" x14ac:dyDescent="0.2"/>
    <row r="295" s="93" customFormat="1" ht="12" x14ac:dyDescent="0.2"/>
    <row r="296" s="93" customFormat="1" ht="12" x14ac:dyDescent="0.2"/>
    <row r="297" s="93" customFormat="1" ht="12" x14ac:dyDescent="0.2"/>
    <row r="298" s="93" customFormat="1" ht="12" x14ac:dyDescent="0.2"/>
    <row r="299" s="93" customFormat="1" ht="12" x14ac:dyDescent="0.2"/>
    <row r="300" s="93" customFormat="1" ht="12" x14ac:dyDescent="0.2"/>
    <row r="301" s="93" customFormat="1" ht="12" x14ac:dyDescent="0.2"/>
    <row r="302" s="93" customFormat="1" ht="12" x14ac:dyDescent="0.2"/>
    <row r="303" s="93" customFormat="1" ht="12" x14ac:dyDescent="0.2"/>
    <row r="304" s="93" customFormat="1" ht="12" x14ac:dyDescent="0.2"/>
    <row r="305" s="93" customFormat="1" ht="12" x14ac:dyDescent="0.2"/>
    <row r="306" s="93" customFormat="1" ht="12" x14ac:dyDescent="0.2"/>
    <row r="307" s="93" customFormat="1" ht="12" x14ac:dyDescent="0.2"/>
    <row r="308" s="93" customFormat="1" ht="12" x14ac:dyDescent="0.2"/>
    <row r="309" s="93" customFormat="1" ht="12" x14ac:dyDescent="0.2"/>
    <row r="310" s="93" customFormat="1" ht="12" x14ac:dyDescent="0.2"/>
    <row r="311" s="93" customFormat="1" ht="12" x14ac:dyDescent="0.2"/>
    <row r="312" s="93" customFormat="1" ht="12" x14ac:dyDescent="0.2"/>
    <row r="313" s="93" customFormat="1" ht="12" x14ac:dyDescent="0.2"/>
    <row r="314" s="93" customFormat="1" ht="12" x14ac:dyDescent="0.2"/>
    <row r="315" s="93" customFormat="1" ht="12" x14ac:dyDescent="0.2"/>
    <row r="316" s="93" customFormat="1" ht="12" x14ac:dyDescent="0.2"/>
    <row r="317" s="93" customFormat="1" ht="12" x14ac:dyDescent="0.2"/>
    <row r="318" s="93" customFormat="1" ht="12" x14ac:dyDescent="0.2"/>
    <row r="319" s="93" customFormat="1" ht="12" x14ac:dyDescent="0.2"/>
    <row r="320" s="93" customFormat="1" ht="12" x14ac:dyDescent="0.2"/>
    <row r="321" s="93" customFormat="1" ht="12" x14ac:dyDescent="0.2"/>
    <row r="322" s="93" customFormat="1" ht="12" x14ac:dyDescent="0.2"/>
    <row r="323" s="93" customFormat="1" ht="12" x14ac:dyDescent="0.2"/>
    <row r="324" s="93" customFormat="1" ht="12" x14ac:dyDescent="0.2"/>
    <row r="325" s="93" customFormat="1" ht="12" x14ac:dyDescent="0.2"/>
    <row r="326" s="93" customFormat="1" ht="12" x14ac:dyDescent="0.2"/>
    <row r="327" s="93" customFormat="1" ht="12" x14ac:dyDescent="0.2"/>
    <row r="328" s="93" customFormat="1" ht="12" x14ac:dyDescent="0.2"/>
    <row r="329" s="93" customFormat="1" ht="12" x14ac:dyDescent="0.2"/>
    <row r="330" s="93" customFormat="1" ht="12" x14ac:dyDescent="0.2"/>
    <row r="331" s="93" customFormat="1" ht="12" x14ac:dyDescent="0.2"/>
    <row r="332" s="93" customFormat="1" ht="12" x14ac:dyDescent="0.2"/>
    <row r="333" s="93" customFormat="1" ht="12" x14ac:dyDescent="0.2"/>
    <row r="334" s="93" customFormat="1" ht="12" x14ac:dyDescent="0.2"/>
    <row r="335" s="93" customFormat="1" ht="12" x14ac:dyDescent="0.2"/>
    <row r="336" s="93" customFormat="1" ht="12" x14ac:dyDescent="0.2"/>
    <row r="337" s="93" customFormat="1" ht="12" x14ac:dyDescent="0.2"/>
    <row r="338" s="93" customFormat="1" ht="12" x14ac:dyDescent="0.2"/>
    <row r="339" s="93" customFormat="1" ht="12" x14ac:dyDescent="0.2"/>
    <row r="340" s="93" customFormat="1" ht="12" x14ac:dyDescent="0.2"/>
    <row r="341" s="93" customFormat="1" ht="12" x14ac:dyDescent="0.2"/>
    <row r="342" s="93" customFormat="1" ht="12" x14ac:dyDescent="0.2"/>
    <row r="343" s="93" customFormat="1" ht="12" x14ac:dyDescent="0.2"/>
    <row r="344" s="93" customFormat="1" ht="12" x14ac:dyDescent="0.2"/>
    <row r="345" s="93" customFormat="1" ht="12" x14ac:dyDescent="0.2"/>
    <row r="346" s="93" customFormat="1" ht="12" x14ac:dyDescent="0.2"/>
    <row r="347" s="93" customFormat="1" ht="12" x14ac:dyDescent="0.2"/>
    <row r="348" s="93" customFormat="1" ht="12" x14ac:dyDescent="0.2"/>
    <row r="349" s="93" customFormat="1" ht="12" x14ac:dyDescent="0.2"/>
    <row r="350" s="93" customFormat="1" ht="12" x14ac:dyDescent="0.2"/>
    <row r="351" s="93" customFormat="1" ht="12" x14ac:dyDescent="0.2"/>
    <row r="352" s="93" customFormat="1" ht="12" x14ac:dyDescent="0.2"/>
    <row r="353" s="93" customFormat="1" ht="12" x14ac:dyDescent="0.2"/>
    <row r="354" s="93" customFormat="1" ht="12" x14ac:dyDescent="0.2"/>
    <row r="355" s="93" customFormat="1" ht="12" x14ac:dyDescent="0.2"/>
    <row r="356" s="93" customFormat="1" ht="12" x14ac:dyDescent="0.2"/>
    <row r="357" s="93" customFormat="1" ht="12" x14ac:dyDescent="0.2"/>
    <row r="358" s="93" customFormat="1" ht="12" x14ac:dyDescent="0.2"/>
    <row r="359" s="93" customFormat="1" ht="12" x14ac:dyDescent="0.2"/>
    <row r="360" s="93" customFormat="1" ht="12" x14ac:dyDescent="0.2"/>
    <row r="361" s="93" customFormat="1" ht="12" x14ac:dyDescent="0.2"/>
    <row r="362" s="93" customFormat="1" ht="12" x14ac:dyDescent="0.2"/>
    <row r="363" s="93" customFormat="1" ht="12" x14ac:dyDescent="0.2"/>
    <row r="364" s="93" customFormat="1" ht="12" x14ac:dyDescent="0.2"/>
    <row r="365" s="93" customFormat="1" ht="12" x14ac:dyDescent="0.2"/>
    <row r="366" s="93" customFormat="1" ht="12" x14ac:dyDescent="0.2"/>
    <row r="367" s="93" customFormat="1" ht="12" x14ac:dyDescent="0.2"/>
    <row r="368" s="93" customFormat="1" ht="12" x14ac:dyDescent="0.2"/>
    <row r="369" s="93" customFormat="1" ht="12" x14ac:dyDescent="0.2"/>
    <row r="370" s="93" customFormat="1" ht="12" x14ac:dyDescent="0.2"/>
    <row r="371" s="93" customFormat="1" ht="12" x14ac:dyDescent="0.2"/>
    <row r="372" s="93" customFormat="1" ht="12" x14ac:dyDescent="0.2"/>
    <row r="373" s="93" customFormat="1" ht="12" x14ac:dyDescent="0.2"/>
    <row r="374" s="93" customFormat="1" ht="12" x14ac:dyDescent="0.2"/>
    <row r="375" s="93" customFormat="1" ht="12" x14ac:dyDescent="0.2"/>
    <row r="376" s="93" customFormat="1" ht="12" x14ac:dyDescent="0.2"/>
    <row r="377" s="93" customFormat="1" ht="12" x14ac:dyDescent="0.2"/>
    <row r="378" s="93" customFormat="1" ht="12" x14ac:dyDescent="0.2"/>
    <row r="379" s="93" customFormat="1" ht="12" x14ac:dyDescent="0.2"/>
    <row r="380" s="93" customFormat="1" ht="12" x14ac:dyDescent="0.2"/>
    <row r="381" s="93" customFormat="1" ht="12" x14ac:dyDescent="0.2"/>
    <row r="382" s="93" customFormat="1" ht="12" x14ac:dyDescent="0.2"/>
    <row r="383" s="93" customFormat="1" ht="12" x14ac:dyDescent="0.2"/>
    <row r="384" s="93" customFormat="1" ht="12" x14ac:dyDescent="0.2"/>
    <row r="385" s="93" customFormat="1" ht="12" x14ac:dyDescent="0.2"/>
    <row r="386" s="93" customFormat="1" ht="12" x14ac:dyDescent="0.2"/>
    <row r="387" s="93" customFormat="1" ht="12" x14ac:dyDescent="0.2"/>
    <row r="388" s="93" customFormat="1" ht="12" x14ac:dyDescent="0.2"/>
    <row r="389" s="93" customFormat="1" ht="12" x14ac:dyDescent="0.2"/>
    <row r="390" s="93" customFormat="1" ht="12" x14ac:dyDescent="0.2"/>
    <row r="391" s="93" customFormat="1" ht="12" x14ac:dyDescent="0.2"/>
    <row r="392" s="93" customFormat="1" ht="12" x14ac:dyDescent="0.2"/>
    <row r="393" s="93" customFormat="1" ht="12" x14ac:dyDescent="0.2"/>
    <row r="394" s="93" customFormat="1" ht="12" x14ac:dyDescent="0.2"/>
    <row r="395" s="93" customFormat="1" ht="12" x14ac:dyDescent="0.2"/>
    <row r="396" s="93" customFormat="1" ht="12" x14ac:dyDescent="0.2"/>
    <row r="397" s="93" customFormat="1" ht="12" x14ac:dyDescent="0.2"/>
    <row r="398" s="93" customFormat="1" ht="12" x14ac:dyDescent="0.2"/>
    <row r="399" s="93" customFormat="1" ht="12" x14ac:dyDescent="0.2"/>
    <row r="400" s="93" customFormat="1" ht="12" x14ac:dyDescent="0.2"/>
    <row r="401" s="93" customFormat="1" ht="12" x14ac:dyDescent="0.2"/>
    <row r="402" s="93" customFormat="1" ht="12" x14ac:dyDescent="0.2"/>
    <row r="403" s="93" customFormat="1" ht="12" x14ac:dyDescent="0.2"/>
    <row r="404" s="93" customFormat="1" ht="12" x14ac:dyDescent="0.2"/>
    <row r="405" s="93" customFormat="1" ht="12" x14ac:dyDescent="0.2"/>
    <row r="406" s="93" customFormat="1" ht="12" x14ac:dyDescent="0.2"/>
    <row r="407" s="93" customFormat="1" ht="12" x14ac:dyDescent="0.2"/>
    <row r="408" s="93" customFormat="1" ht="12" x14ac:dyDescent="0.2"/>
    <row r="409" s="93" customFormat="1" ht="12" x14ac:dyDescent="0.2"/>
    <row r="410" s="93" customFormat="1" ht="12" x14ac:dyDescent="0.2"/>
    <row r="411" s="93" customFormat="1" ht="12" x14ac:dyDescent="0.2"/>
    <row r="412" s="93" customFormat="1" ht="12" x14ac:dyDescent="0.2"/>
    <row r="413" s="93" customFormat="1" ht="12" x14ac:dyDescent="0.2"/>
    <row r="414" s="93" customFormat="1" ht="12" x14ac:dyDescent="0.2"/>
    <row r="415" s="93" customFormat="1" ht="12" x14ac:dyDescent="0.2"/>
    <row r="416" s="93" customFormat="1" ht="12" x14ac:dyDescent="0.2"/>
    <row r="417" s="93" customFormat="1" ht="12" x14ac:dyDescent="0.2"/>
    <row r="418" s="93" customFormat="1" ht="12" x14ac:dyDescent="0.2"/>
    <row r="419" s="93" customFormat="1" ht="12" x14ac:dyDescent="0.2"/>
    <row r="420" s="93" customFormat="1" ht="12" x14ac:dyDescent="0.2"/>
    <row r="421" s="93" customFormat="1" ht="12" x14ac:dyDescent="0.2"/>
    <row r="422" s="93" customFormat="1" ht="12" x14ac:dyDescent="0.2"/>
    <row r="423" s="93" customFormat="1" ht="12" x14ac:dyDescent="0.2"/>
    <row r="424" s="93" customFormat="1" ht="12" x14ac:dyDescent="0.2"/>
    <row r="425" s="93" customFormat="1" ht="12" x14ac:dyDescent="0.2"/>
    <row r="426" s="93" customFormat="1" ht="12" x14ac:dyDescent="0.2"/>
    <row r="427" s="93" customFormat="1" ht="12" x14ac:dyDescent="0.2"/>
    <row r="428" s="93" customFormat="1" ht="12" x14ac:dyDescent="0.2"/>
    <row r="429" s="93" customFormat="1" ht="12" x14ac:dyDescent="0.2"/>
    <row r="430" s="93" customFormat="1" ht="12" x14ac:dyDescent="0.2"/>
    <row r="431" s="93" customFormat="1" ht="12" x14ac:dyDescent="0.2"/>
    <row r="432" s="93" customFormat="1" ht="12" x14ac:dyDescent="0.2"/>
    <row r="433" s="93" customFormat="1" ht="12" x14ac:dyDescent="0.2"/>
    <row r="434" s="93" customFormat="1" ht="12" x14ac:dyDescent="0.2"/>
    <row r="435" s="93" customFormat="1" ht="12" x14ac:dyDescent="0.2"/>
    <row r="436" s="93" customFormat="1" ht="12" x14ac:dyDescent="0.2"/>
    <row r="437" s="93" customFormat="1" ht="12" x14ac:dyDescent="0.2"/>
    <row r="438" s="93" customFormat="1" ht="12" x14ac:dyDescent="0.2"/>
    <row r="439" s="93" customFormat="1" ht="12" x14ac:dyDescent="0.2"/>
    <row r="440" s="93" customFormat="1" ht="12" x14ac:dyDescent="0.2"/>
    <row r="441" s="93" customFormat="1" ht="12" x14ac:dyDescent="0.2"/>
    <row r="442" s="93" customFormat="1" ht="12" x14ac:dyDescent="0.2"/>
    <row r="443" s="93" customFormat="1" ht="12" x14ac:dyDescent="0.2"/>
    <row r="444" s="93" customFormat="1" ht="12" x14ac:dyDescent="0.2"/>
    <row r="445" s="93" customFormat="1" ht="12" x14ac:dyDescent="0.2"/>
    <row r="446" s="93" customFormat="1" ht="12" x14ac:dyDescent="0.2"/>
    <row r="447" s="93" customFormat="1" ht="12" x14ac:dyDescent="0.2"/>
    <row r="448" s="93" customFormat="1" ht="12" x14ac:dyDescent="0.2"/>
    <row r="449" s="93" customFormat="1" ht="12" x14ac:dyDescent="0.2"/>
    <row r="450" s="93" customFormat="1" ht="12" x14ac:dyDescent="0.2"/>
    <row r="451" s="93" customFormat="1" ht="12" x14ac:dyDescent="0.2"/>
    <row r="452" s="93" customFormat="1" ht="12" x14ac:dyDescent="0.2"/>
    <row r="453" s="93" customFormat="1" ht="12" x14ac:dyDescent="0.2"/>
    <row r="454" s="93" customFormat="1" ht="12" x14ac:dyDescent="0.2"/>
    <row r="455" s="93" customFormat="1" ht="12" x14ac:dyDescent="0.2"/>
    <row r="456" s="93" customFormat="1" ht="12" x14ac:dyDescent="0.2"/>
    <row r="457" s="93" customFormat="1" ht="12" x14ac:dyDescent="0.2"/>
    <row r="458" s="93" customFormat="1" ht="12" x14ac:dyDescent="0.2"/>
    <row r="459" s="93" customFormat="1" ht="12" x14ac:dyDescent="0.2"/>
    <row r="460" s="93" customFormat="1" ht="12" x14ac:dyDescent="0.2"/>
    <row r="461" s="93" customFormat="1" ht="12" x14ac:dyDescent="0.2"/>
    <row r="462" s="93" customFormat="1" ht="12" x14ac:dyDescent="0.2"/>
    <row r="463" s="93" customFormat="1" ht="12" x14ac:dyDescent="0.2"/>
    <row r="464" s="93" customFormat="1" ht="12" x14ac:dyDescent="0.2"/>
    <row r="465" s="93" customFormat="1" ht="12" x14ac:dyDescent="0.2"/>
    <row r="466" s="93" customFormat="1" ht="12" x14ac:dyDescent="0.2"/>
    <row r="467" s="93" customFormat="1" ht="12" x14ac:dyDescent="0.2"/>
    <row r="468" s="93" customFormat="1" ht="12" x14ac:dyDescent="0.2"/>
    <row r="469" s="93" customFormat="1" ht="12" x14ac:dyDescent="0.2"/>
    <row r="470" s="93" customFormat="1" ht="12" x14ac:dyDescent="0.2"/>
    <row r="471" s="93" customFormat="1" ht="12" x14ac:dyDescent="0.2"/>
    <row r="472" s="93" customFormat="1" ht="12" x14ac:dyDescent="0.2"/>
    <row r="473" s="93" customFormat="1" ht="12" x14ac:dyDescent="0.2"/>
    <row r="474" s="93" customFormat="1" ht="12" x14ac:dyDescent="0.2"/>
    <row r="475" s="93" customFormat="1" ht="12" x14ac:dyDescent="0.2"/>
    <row r="476" s="93" customFormat="1" ht="12" x14ac:dyDescent="0.2"/>
    <row r="477" s="93" customFormat="1" ht="12" x14ac:dyDescent="0.2"/>
    <row r="478" s="93" customFormat="1" ht="12" x14ac:dyDescent="0.2"/>
    <row r="479" s="93" customFormat="1" ht="12" x14ac:dyDescent="0.2"/>
    <row r="480" s="93" customFormat="1" ht="12" x14ac:dyDescent="0.2"/>
    <row r="481" s="93" customFormat="1" ht="12" x14ac:dyDescent="0.2"/>
    <row r="482" s="93" customFormat="1" ht="12" x14ac:dyDescent="0.2"/>
    <row r="483" s="93" customFormat="1" ht="12" x14ac:dyDescent="0.2"/>
    <row r="484" s="93" customFormat="1" ht="12" x14ac:dyDescent="0.2"/>
    <row r="485" s="93" customFormat="1" ht="12" x14ac:dyDescent="0.2"/>
    <row r="486" s="93" customFormat="1" ht="12" x14ac:dyDescent="0.2"/>
    <row r="487" s="93" customFormat="1" ht="12" x14ac:dyDescent="0.2"/>
    <row r="488" s="93" customFormat="1" ht="12" x14ac:dyDescent="0.2"/>
    <row r="489" s="93" customFormat="1" ht="12" x14ac:dyDescent="0.2"/>
    <row r="490" s="93" customFormat="1" ht="12" x14ac:dyDescent="0.2"/>
    <row r="491" s="93" customFormat="1" ht="12" x14ac:dyDescent="0.2"/>
    <row r="492" s="93" customFormat="1" ht="12" x14ac:dyDescent="0.2"/>
    <row r="493" s="93" customFormat="1" ht="12" x14ac:dyDescent="0.2"/>
    <row r="494" s="93" customFormat="1" ht="12" x14ac:dyDescent="0.2"/>
    <row r="495" s="93" customFormat="1" ht="12" x14ac:dyDescent="0.2"/>
    <row r="496" s="93" customFormat="1" ht="12" x14ac:dyDescent="0.2"/>
    <row r="497" s="93" customFormat="1" ht="12" x14ac:dyDescent="0.2"/>
    <row r="498" s="93" customFormat="1" ht="12" x14ac:dyDescent="0.2"/>
    <row r="499" s="93" customFormat="1" ht="12" x14ac:dyDescent="0.2"/>
    <row r="500" s="93" customFormat="1" ht="12" x14ac:dyDescent="0.2"/>
    <row r="501" s="93" customFormat="1" ht="12" x14ac:dyDescent="0.2"/>
    <row r="502" s="93" customFormat="1" ht="12" x14ac:dyDescent="0.2"/>
    <row r="503" s="93" customFormat="1" ht="12" x14ac:dyDescent="0.2"/>
    <row r="504" s="93" customFormat="1" ht="12" x14ac:dyDescent="0.2"/>
    <row r="505" s="93" customFormat="1" ht="12" x14ac:dyDescent="0.2"/>
    <row r="506" s="93" customFormat="1" ht="12" x14ac:dyDescent="0.2"/>
    <row r="507" s="93" customFormat="1" ht="12" x14ac:dyDescent="0.2"/>
    <row r="508" s="93" customFormat="1" ht="12" x14ac:dyDescent="0.2"/>
    <row r="509" s="93" customFormat="1" ht="12" x14ac:dyDescent="0.2"/>
    <row r="510" s="93" customFormat="1" ht="12" x14ac:dyDescent="0.2"/>
    <row r="511" s="93" customFormat="1" ht="12" x14ac:dyDescent="0.2"/>
    <row r="512" s="93" customFormat="1" ht="12" x14ac:dyDescent="0.2"/>
    <row r="513" s="93" customFormat="1" ht="12" x14ac:dyDescent="0.2"/>
    <row r="514" s="93" customFormat="1" ht="12" x14ac:dyDescent="0.2"/>
    <row r="515" s="93" customFormat="1" ht="12" x14ac:dyDescent="0.2"/>
    <row r="516" s="93" customFormat="1" ht="12" x14ac:dyDescent="0.2"/>
    <row r="517" s="93" customFormat="1" ht="12" x14ac:dyDescent="0.2"/>
    <row r="518" s="93" customFormat="1" ht="12" x14ac:dyDescent="0.2"/>
    <row r="519" s="93" customFormat="1" ht="12" x14ac:dyDescent="0.2"/>
    <row r="520" s="93" customFormat="1" ht="12" x14ac:dyDescent="0.2"/>
    <row r="521" s="93" customFormat="1" ht="12" x14ac:dyDescent="0.2"/>
  </sheetData>
  <mergeCells count="5">
    <mergeCell ref="B3:G3"/>
    <mergeCell ref="B5:G5"/>
    <mergeCell ref="B6:G6"/>
    <mergeCell ref="B17:G17"/>
    <mergeCell ref="B18:G1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C32" sqref="C32"/>
    </sheetView>
  </sheetViews>
  <sheetFormatPr defaultRowHeight="12.75" x14ac:dyDescent="0.2"/>
  <cols>
    <col min="1" max="1" width="38.140625" style="90" customWidth="1"/>
    <col min="2" max="4" width="9.7109375" style="90" customWidth="1"/>
    <col min="5" max="5" width="0.85546875" style="90" customWidth="1"/>
    <col min="6" max="8" width="9.7109375" style="90" customWidth="1"/>
    <col min="9" max="9" width="0.85546875" style="90" customWidth="1"/>
    <col min="10" max="12" width="9.7109375" style="90" customWidth="1"/>
    <col min="13" max="16384" width="9.140625" style="90"/>
  </cols>
  <sheetData>
    <row r="1" spans="1:16" x14ac:dyDescent="0.2">
      <c r="A1" s="92" t="s">
        <v>210</v>
      </c>
    </row>
    <row r="2" spans="1:16" s="93" customFormat="1" ht="18" customHeight="1" x14ac:dyDescent="0.2">
      <c r="I2" s="94"/>
    </row>
    <row r="3" spans="1:16" s="93" customFormat="1" ht="16.5" customHeight="1" x14ac:dyDescent="0.2">
      <c r="A3" s="232" t="s">
        <v>167</v>
      </c>
      <c r="B3" s="234" t="s">
        <v>168</v>
      </c>
      <c r="C3" s="234"/>
      <c r="D3" s="234"/>
      <c r="E3" s="95"/>
      <c r="F3" s="234" t="s">
        <v>169</v>
      </c>
      <c r="G3" s="234"/>
      <c r="H3" s="234"/>
      <c r="I3" s="95"/>
      <c r="J3" s="234" t="s">
        <v>170</v>
      </c>
      <c r="K3" s="234"/>
      <c r="L3" s="234"/>
    </row>
    <row r="4" spans="1:16" s="93" customFormat="1" ht="12" x14ac:dyDescent="0.2">
      <c r="A4" s="233"/>
      <c r="B4" s="96" t="s">
        <v>171</v>
      </c>
      <c r="C4" s="96" t="s">
        <v>172</v>
      </c>
      <c r="D4" s="96" t="s">
        <v>174</v>
      </c>
      <c r="E4" s="97"/>
      <c r="F4" s="96" t="s">
        <v>171</v>
      </c>
      <c r="G4" s="96" t="s">
        <v>172</v>
      </c>
      <c r="H4" s="96" t="s">
        <v>174</v>
      </c>
      <c r="I4" s="94"/>
      <c r="J4" s="96" t="s">
        <v>171</v>
      </c>
      <c r="K4" s="96" t="s">
        <v>172</v>
      </c>
      <c r="L4" s="96" t="s">
        <v>174</v>
      </c>
    </row>
    <row r="5" spans="1:16" s="93" customFormat="1" ht="7.5" customHeight="1" x14ac:dyDescent="0.2">
      <c r="A5" s="98"/>
      <c r="B5" s="99"/>
      <c r="C5" s="99"/>
      <c r="D5" s="99"/>
      <c r="E5" s="100"/>
      <c r="F5" s="99"/>
      <c r="G5" s="99"/>
      <c r="H5" s="99"/>
      <c r="I5" s="4"/>
      <c r="J5" s="99"/>
      <c r="K5" s="99"/>
      <c r="L5" s="99"/>
    </row>
    <row r="6" spans="1:16" ht="12.75" customHeight="1" x14ac:dyDescent="0.2">
      <c r="A6" s="115" t="s">
        <v>175</v>
      </c>
      <c r="B6" s="116">
        <v>0</v>
      </c>
      <c r="C6" s="116">
        <v>33</v>
      </c>
      <c r="D6" s="132">
        <f>B6+C6</f>
        <v>33</v>
      </c>
      <c r="E6" s="104">
        <v>0</v>
      </c>
      <c r="F6" s="103">
        <v>1</v>
      </c>
      <c r="G6" s="103">
        <v>48</v>
      </c>
      <c r="H6" s="132">
        <f>F6+G6</f>
        <v>49</v>
      </c>
      <c r="I6" s="104">
        <v>0</v>
      </c>
      <c r="J6" s="104">
        <v>0</v>
      </c>
      <c r="K6" s="104">
        <v>3</v>
      </c>
      <c r="L6" s="132">
        <f>J6+K6</f>
        <v>3</v>
      </c>
    </row>
    <row r="7" spans="1:16" ht="12.75" customHeight="1" x14ac:dyDescent="0.2">
      <c r="A7" s="115" t="s">
        <v>176</v>
      </c>
      <c r="B7" s="116">
        <v>2</v>
      </c>
      <c r="C7" s="116">
        <v>0</v>
      </c>
      <c r="D7" s="132">
        <f t="shared" ref="D7:D15" si="0">B7+C7</f>
        <v>2</v>
      </c>
      <c r="E7" s="104">
        <v>0</v>
      </c>
      <c r="F7" s="103">
        <v>2</v>
      </c>
      <c r="G7" s="103">
        <v>3</v>
      </c>
      <c r="H7" s="132">
        <f t="shared" ref="H7:H15" si="1">F7+G7</f>
        <v>5</v>
      </c>
      <c r="I7" s="104">
        <v>0</v>
      </c>
      <c r="J7" s="104">
        <v>2</v>
      </c>
      <c r="K7" s="104">
        <v>0</v>
      </c>
      <c r="L7" s="132">
        <f t="shared" ref="L7:L14" si="2">J7+K7</f>
        <v>2</v>
      </c>
    </row>
    <row r="8" spans="1:16" ht="12.75" customHeight="1" x14ac:dyDescent="0.2">
      <c r="A8" s="115" t="s">
        <v>177</v>
      </c>
      <c r="B8" s="116">
        <v>4</v>
      </c>
      <c r="C8" s="116">
        <v>8</v>
      </c>
      <c r="D8" s="132">
        <f t="shared" si="0"/>
        <v>12</v>
      </c>
      <c r="E8" s="104">
        <v>0</v>
      </c>
      <c r="F8" s="103">
        <v>24</v>
      </c>
      <c r="G8" s="103">
        <v>40</v>
      </c>
      <c r="H8" s="132">
        <f t="shared" si="1"/>
        <v>64</v>
      </c>
      <c r="I8" s="104">
        <v>0</v>
      </c>
      <c r="J8" s="104">
        <v>23</v>
      </c>
      <c r="K8" s="104">
        <v>25</v>
      </c>
      <c r="L8" s="132">
        <f t="shared" si="2"/>
        <v>48</v>
      </c>
    </row>
    <row r="9" spans="1:16" ht="12.75" customHeight="1" x14ac:dyDescent="0.2">
      <c r="A9" s="115" t="s">
        <v>178</v>
      </c>
      <c r="B9" s="103">
        <v>0</v>
      </c>
      <c r="C9" s="103">
        <v>0</v>
      </c>
      <c r="D9" s="132">
        <f t="shared" si="0"/>
        <v>0</v>
      </c>
      <c r="E9" s="4"/>
      <c r="F9" s="103">
        <v>0</v>
      </c>
      <c r="G9" s="103">
        <v>0</v>
      </c>
      <c r="H9" s="132">
        <f t="shared" si="1"/>
        <v>0</v>
      </c>
      <c r="I9" s="4"/>
      <c r="J9" s="104">
        <v>0</v>
      </c>
      <c r="K9" s="104">
        <v>0</v>
      </c>
      <c r="L9" s="132">
        <f t="shared" si="2"/>
        <v>0</v>
      </c>
    </row>
    <row r="10" spans="1:16" ht="12.75" customHeight="1" x14ac:dyDescent="0.2">
      <c r="A10" s="115" t="s">
        <v>179</v>
      </c>
      <c r="B10" s="103">
        <v>5</v>
      </c>
      <c r="C10" s="103">
        <v>11</v>
      </c>
      <c r="D10" s="132">
        <f t="shared" si="0"/>
        <v>16</v>
      </c>
      <c r="E10" s="4"/>
      <c r="F10" s="103">
        <v>13</v>
      </c>
      <c r="G10" s="103">
        <v>26</v>
      </c>
      <c r="H10" s="132">
        <f t="shared" si="1"/>
        <v>39</v>
      </c>
      <c r="I10" s="4"/>
      <c r="J10" s="104">
        <v>4</v>
      </c>
      <c r="K10" s="104">
        <v>5</v>
      </c>
      <c r="L10" s="132">
        <f t="shared" si="2"/>
        <v>9</v>
      </c>
    </row>
    <row r="11" spans="1:16" ht="12.75" customHeight="1" x14ac:dyDescent="0.2">
      <c r="A11" s="115" t="s">
        <v>180</v>
      </c>
      <c r="B11" s="103">
        <v>1</v>
      </c>
      <c r="C11" s="104">
        <v>0</v>
      </c>
      <c r="D11" s="132">
        <f t="shared" si="0"/>
        <v>1</v>
      </c>
      <c r="E11" s="4"/>
      <c r="F11" s="103">
        <v>2</v>
      </c>
      <c r="G11" s="103">
        <v>4</v>
      </c>
      <c r="H11" s="132">
        <f t="shared" si="1"/>
        <v>6</v>
      </c>
      <c r="I11" s="4"/>
      <c r="J11" s="104">
        <v>3</v>
      </c>
      <c r="K11" s="104">
        <v>2</v>
      </c>
      <c r="L11" s="132">
        <f t="shared" si="2"/>
        <v>5</v>
      </c>
    </row>
    <row r="12" spans="1:16" ht="12.75" customHeight="1" x14ac:dyDescent="0.2">
      <c r="A12" s="115" t="s">
        <v>181</v>
      </c>
      <c r="B12" s="4">
        <v>0</v>
      </c>
      <c r="C12" s="4">
        <v>0</v>
      </c>
      <c r="D12" s="132">
        <f t="shared" si="0"/>
        <v>0</v>
      </c>
      <c r="E12" s="4"/>
      <c r="F12" s="104">
        <v>0</v>
      </c>
      <c r="G12" s="103">
        <v>0</v>
      </c>
      <c r="H12" s="132">
        <f t="shared" si="1"/>
        <v>0</v>
      </c>
      <c r="I12" s="4"/>
      <c r="J12" s="104">
        <v>0</v>
      </c>
      <c r="K12" s="104">
        <v>0</v>
      </c>
      <c r="L12" s="132">
        <f t="shared" si="2"/>
        <v>0</v>
      </c>
    </row>
    <row r="13" spans="1:16" ht="12.75" customHeight="1" x14ac:dyDescent="0.2">
      <c r="A13" s="115" t="s">
        <v>182</v>
      </c>
      <c r="B13" s="133">
        <v>0</v>
      </c>
      <c r="C13" s="104">
        <v>0</v>
      </c>
      <c r="D13" s="132">
        <f t="shared" si="0"/>
        <v>0</v>
      </c>
      <c r="E13" s="4"/>
      <c r="F13" s="104">
        <v>0</v>
      </c>
      <c r="G13" s="104">
        <v>0</v>
      </c>
      <c r="H13" s="132">
        <f t="shared" si="1"/>
        <v>0</v>
      </c>
      <c r="I13" s="4"/>
      <c r="J13" s="104">
        <v>1</v>
      </c>
      <c r="K13" s="104">
        <v>1</v>
      </c>
      <c r="L13" s="132">
        <f t="shared" si="2"/>
        <v>2</v>
      </c>
    </row>
    <row r="14" spans="1:16" ht="12.75" customHeight="1" x14ac:dyDescent="0.2">
      <c r="A14" s="102" t="s">
        <v>183</v>
      </c>
      <c r="B14" s="133">
        <v>2</v>
      </c>
      <c r="C14" s="104">
        <v>17</v>
      </c>
      <c r="D14" s="132">
        <f t="shared" si="0"/>
        <v>19</v>
      </c>
      <c r="E14" s="4"/>
      <c r="F14" s="104">
        <v>0</v>
      </c>
      <c r="G14" s="104">
        <v>12</v>
      </c>
      <c r="H14" s="132">
        <f t="shared" si="1"/>
        <v>12</v>
      </c>
      <c r="I14" s="4"/>
      <c r="J14" s="104">
        <v>2</v>
      </c>
      <c r="K14" s="104">
        <v>5</v>
      </c>
      <c r="L14" s="132">
        <f t="shared" si="2"/>
        <v>7</v>
      </c>
    </row>
    <row r="15" spans="1:16" x14ac:dyDescent="0.2">
      <c r="A15" s="8" t="s">
        <v>0</v>
      </c>
      <c r="B15" s="134">
        <f>SUM(B6:B14)</f>
        <v>14</v>
      </c>
      <c r="C15" s="105">
        <f>SUM(C6:C14)</f>
        <v>69</v>
      </c>
      <c r="D15" s="105">
        <f t="shared" si="0"/>
        <v>83</v>
      </c>
      <c r="E15" s="105">
        <v>50</v>
      </c>
      <c r="F15" s="105">
        <f>SUM(F6:F14)</f>
        <v>42</v>
      </c>
      <c r="G15" s="105">
        <f>SUM(G6:G14)</f>
        <v>133</v>
      </c>
      <c r="H15" s="105">
        <f t="shared" si="1"/>
        <v>175</v>
      </c>
      <c r="I15" s="105"/>
      <c r="J15" s="105">
        <f>SUM(J6:J14)</f>
        <v>35</v>
      </c>
      <c r="K15" s="105">
        <f t="shared" ref="K15:L15" si="3">SUM(K6:K14)</f>
        <v>41</v>
      </c>
      <c r="L15" s="105">
        <f t="shared" si="3"/>
        <v>76</v>
      </c>
    </row>
    <row r="16" spans="1:16" s="107" customFormat="1" ht="22.5" customHeight="1" x14ac:dyDescent="0.2">
      <c r="A16" s="237" t="s">
        <v>184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135"/>
      <c r="N16" s="135"/>
      <c r="O16" s="135"/>
      <c r="P16" s="135"/>
    </row>
    <row r="17" spans="1:15" s="107" customFormat="1" ht="23.25" customHeight="1" x14ac:dyDescent="0.2">
      <c r="A17" s="235" t="s">
        <v>185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106"/>
      <c r="N17" s="106"/>
      <c r="O17" s="106"/>
    </row>
    <row r="18" spans="1:15" s="107" customFormat="1" ht="11.25" x14ac:dyDescent="0.2">
      <c r="A18" s="235" t="s">
        <v>186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106"/>
      <c r="N18" s="106"/>
    </row>
    <row r="19" spans="1:15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1" spans="1:15" x14ac:dyDescent="0.2">
      <c r="C21" s="108"/>
    </row>
    <row r="22" spans="1:15" x14ac:dyDescent="0.2">
      <c r="A22" s="109"/>
      <c r="B22" s="110"/>
      <c r="C22" s="108"/>
    </row>
    <row r="23" spans="1:15" x14ac:dyDescent="0.2">
      <c r="A23" s="109"/>
      <c r="B23" s="110"/>
      <c r="C23" s="108"/>
    </row>
    <row r="24" spans="1:15" x14ac:dyDescent="0.2">
      <c r="A24" s="109"/>
      <c r="B24" s="110"/>
      <c r="C24" s="111"/>
    </row>
    <row r="25" spans="1:15" x14ac:dyDescent="0.2">
      <c r="A25" s="112"/>
      <c r="B25" s="113"/>
      <c r="C25" s="113"/>
    </row>
    <row r="26" spans="1:15" x14ac:dyDescent="0.2">
      <c r="A26" s="112"/>
      <c r="B26" s="113"/>
      <c r="C26" s="113"/>
    </row>
    <row r="27" spans="1:15" x14ac:dyDescent="0.2">
      <c r="A27" s="112"/>
      <c r="B27" s="113"/>
      <c r="C27" s="113"/>
    </row>
    <row r="28" spans="1:15" x14ac:dyDescent="0.2">
      <c r="A28" s="112"/>
      <c r="B28" s="113"/>
      <c r="C28" s="113"/>
    </row>
    <row r="29" spans="1:15" x14ac:dyDescent="0.2">
      <c r="C29" s="108"/>
    </row>
    <row r="30" spans="1:15" x14ac:dyDescent="0.2">
      <c r="A30" s="109"/>
      <c r="B30" s="110"/>
      <c r="C30" s="108"/>
    </row>
    <row r="31" spans="1:15" x14ac:dyDescent="0.2">
      <c r="A31" s="109"/>
      <c r="B31" s="110"/>
      <c r="C31" s="108"/>
    </row>
    <row r="32" spans="1:15" x14ac:dyDescent="0.2">
      <c r="A32" s="109"/>
      <c r="B32" s="110"/>
      <c r="C32" s="111"/>
    </row>
    <row r="33" spans="1:3" x14ac:dyDescent="0.2">
      <c r="A33" s="112"/>
      <c r="B33" s="113"/>
      <c r="C33" s="113"/>
    </row>
    <row r="34" spans="1:3" x14ac:dyDescent="0.2">
      <c r="A34" s="114"/>
      <c r="B34" s="114"/>
      <c r="C34" s="114"/>
    </row>
    <row r="35" spans="1:3" x14ac:dyDescent="0.2">
      <c r="A35" s="114"/>
      <c r="B35" s="114"/>
      <c r="C35" s="114"/>
    </row>
    <row r="36" spans="1:3" x14ac:dyDescent="0.2">
      <c r="A36" s="114"/>
      <c r="B36" s="114"/>
      <c r="C36" s="114"/>
    </row>
    <row r="37" spans="1:3" x14ac:dyDescent="0.2">
      <c r="A37" s="114"/>
      <c r="B37" s="114"/>
      <c r="C37" s="114"/>
    </row>
  </sheetData>
  <mergeCells count="7">
    <mergeCell ref="A18:L18"/>
    <mergeCell ref="A3:A4"/>
    <mergeCell ref="B3:D3"/>
    <mergeCell ref="F3:H3"/>
    <mergeCell ref="J3:L3"/>
    <mergeCell ref="A16:L16"/>
    <mergeCell ref="A17:L1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C32" sqref="C32"/>
    </sheetView>
  </sheetViews>
  <sheetFormatPr defaultRowHeight="12.75" x14ac:dyDescent="0.2"/>
  <cols>
    <col min="1" max="1" width="41.42578125" style="90" customWidth="1"/>
    <col min="2" max="4" width="11.42578125" style="90" customWidth="1"/>
    <col min="5" max="5" width="0.85546875" style="90" customWidth="1"/>
    <col min="6" max="8" width="11.42578125" style="90" customWidth="1"/>
    <col min="9" max="9" width="0.85546875" style="90" customWidth="1"/>
    <col min="10" max="12" width="11.42578125" style="90" customWidth="1"/>
    <col min="13" max="16384" width="9.140625" style="90"/>
  </cols>
  <sheetData>
    <row r="1" spans="1:20" x14ac:dyDescent="0.2">
      <c r="A1" s="92" t="s">
        <v>211</v>
      </c>
    </row>
    <row r="2" spans="1:20" s="93" customFormat="1" ht="18" customHeight="1" x14ac:dyDescent="0.2">
      <c r="I2" s="94"/>
    </row>
    <row r="3" spans="1:20" s="93" customFormat="1" ht="15.75" customHeight="1" x14ac:dyDescent="0.2">
      <c r="A3" s="232" t="s">
        <v>167</v>
      </c>
      <c r="B3" s="234" t="s">
        <v>168</v>
      </c>
      <c r="C3" s="234"/>
      <c r="D3" s="234"/>
      <c r="E3" s="95"/>
      <c r="F3" s="234" t="s">
        <v>169</v>
      </c>
      <c r="G3" s="234"/>
      <c r="H3" s="234"/>
      <c r="J3" s="234" t="s">
        <v>170</v>
      </c>
      <c r="K3" s="234"/>
      <c r="L3" s="234"/>
    </row>
    <row r="4" spans="1:20" s="93" customFormat="1" ht="16.5" customHeight="1" x14ac:dyDescent="0.2">
      <c r="A4" s="233"/>
      <c r="B4" s="96" t="s">
        <v>188</v>
      </c>
      <c r="C4" s="96" t="s">
        <v>189</v>
      </c>
      <c r="D4" s="96" t="s">
        <v>174</v>
      </c>
      <c r="E4" s="97"/>
      <c r="F4" s="96" t="s">
        <v>188</v>
      </c>
      <c r="G4" s="96" t="s">
        <v>189</v>
      </c>
      <c r="H4" s="96" t="s">
        <v>174</v>
      </c>
      <c r="I4" s="94"/>
      <c r="J4" s="96" t="s">
        <v>188</v>
      </c>
      <c r="K4" s="96" t="s">
        <v>189</v>
      </c>
      <c r="L4" s="96" t="s">
        <v>174</v>
      </c>
    </row>
    <row r="5" spans="1:20" s="93" customFormat="1" ht="7.5" customHeight="1" x14ac:dyDescent="0.2">
      <c r="A5" s="98"/>
      <c r="B5" s="99"/>
      <c r="C5" s="99"/>
      <c r="D5" s="99"/>
      <c r="E5" s="100"/>
      <c r="F5" s="99"/>
      <c r="G5" s="99"/>
      <c r="H5" s="99"/>
      <c r="I5" s="4"/>
      <c r="J5" s="99"/>
      <c r="K5" s="99"/>
      <c r="L5" s="99"/>
    </row>
    <row r="6" spans="1:20" ht="13.5" x14ac:dyDescent="0.2">
      <c r="A6" s="115" t="s">
        <v>175</v>
      </c>
      <c r="B6" s="116">
        <v>27</v>
      </c>
      <c r="C6" s="116">
        <v>6</v>
      </c>
      <c r="D6" s="116">
        <f t="shared" ref="D6:D14" si="0">SUM(B6:C6)</f>
        <v>33</v>
      </c>
      <c r="E6" s="116">
        <v>0</v>
      </c>
      <c r="F6" s="116">
        <v>43</v>
      </c>
      <c r="G6" s="116">
        <v>6</v>
      </c>
      <c r="H6" s="116">
        <f t="shared" ref="H6:H14" si="1">SUM(E6:G6)</f>
        <v>49</v>
      </c>
      <c r="I6" s="116">
        <v>0</v>
      </c>
      <c r="J6" s="104">
        <v>3</v>
      </c>
      <c r="K6" s="104">
        <v>0</v>
      </c>
      <c r="L6" s="116">
        <f t="shared" ref="L6:L14" si="2">SUM(I6:K6)</f>
        <v>3</v>
      </c>
    </row>
    <row r="7" spans="1:20" ht="13.5" x14ac:dyDescent="0.2">
      <c r="A7" s="115" t="s">
        <v>176</v>
      </c>
      <c r="B7" s="116">
        <v>0</v>
      </c>
      <c r="C7" s="116">
        <v>2</v>
      </c>
      <c r="D7" s="116">
        <f t="shared" si="0"/>
        <v>2</v>
      </c>
      <c r="E7" s="116">
        <v>0</v>
      </c>
      <c r="F7" s="116">
        <v>0</v>
      </c>
      <c r="G7" s="116">
        <v>5</v>
      </c>
      <c r="H7" s="116">
        <f t="shared" si="1"/>
        <v>5</v>
      </c>
      <c r="I7" s="116">
        <v>0</v>
      </c>
      <c r="J7" s="104">
        <v>0</v>
      </c>
      <c r="K7" s="104">
        <v>2</v>
      </c>
      <c r="L7" s="116">
        <f t="shared" si="2"/>
        <v>2</v>
      </c>
    </row>
    <row r="8" spans="1:20" ht="13.5" x14ac:dyDescent="0.2">
      <c r="A8" s="115" t="s">
        <v>177</v>
      </c>
      <c r="B8" s="116">
        <v>8</v>
      </c>
      <c r="C8" s="116">
        <v>4</v>
      </c>
      <c r="D8" s="116">
        <f t="shared" si="0"/>
        <v>12</v>
      </c>
      <c r="E8" s="116">
        <v>0</v>
      </c>
      <c r="F8" s="116">
        <v>39</v>
      </c>
      <c r="G8" s="116">
        <v>25</v>
      </c>
      <c r="H8" s="116">
        <f t="shared" si="1"/>
        <v>64</v>
      </c>
      <c r="I8" s="116">
        <v>0</v>
      </c>
      <c r="J8" s="104">
        <v>25</v>
      </c>
      <c r="K8" s="104">
        <v>23</v>
      </c>
      <c r="L8" s="116">
        <f t="shared" si="2"/>
        <v>48</v>
      </c>
    </row>
    <row r="9" spans="1:20" s="93" customFormat="1" ht="12" x14ac:dyDescent="0.2">
      <c r="A9" s="115" t="s">
        <v>178</v>
      </c>
      <c r="B9" s="117">
        <v>0</v>
      </c>
      <c r="C9" s="117">
        <v>0</v>
      </c>
      <c r="D9" s="116">
        <f t="shared" si="0"/>
        <v>0</v>
      </c>
      <c r="E9" s="116"/>
      <c r="F9" s="117">
        <v>0</v>
      </c>
      <c r="G9" s="117">
        <v>0</v>
      </c>
      <c r="H9" s="116">
        <f t="shared" si="1"/>
        <v>0</v>
      </c>
      <c r="J9" s="104">
        <v>0</v>
      </c>
      <c r="K9" s="104">
        <v>0</v>
      </c>
      <c r="L9" s="116">
        <f t="shared" si="2"/>
        <v>0</v>
      </c>
    </row>
    <row r="10" spans="1:20" s="93" customFormat="1" ht="12" x14ac:dyDescent="0.2">
      <c r="A10" s="115" t="s">
        <v>179</v>
      </c>
      <c r="B10" s="118">
        <v>0</v>
      </c>
      <c r="C10" s="118">
        <v>0</v>
      </c>
      <c r="D10" s="116">
        <f t="shared" si="0"/>
        <v>0</v>
      </c>
      <c r="E10" s="116"/>
      <c r="F10" s="118">
        <v>24</v>
      </c>
      <c r="G10" s="118">
        <v>15</v>
      </c>
      <c r="H10" s="116">
        <f t="shared" si="1"/>
        <v>39</v>
      </c>
      <c r="J10" s="104">
        <v>3</v>
      </c>
      <c r="K10" s="104">
        <v>6</v>
      </c>
      <c r="L10" s="116">
        <f t="shared" si="2"/>
        <v>9</v>
      </c>
    </row>
    <row r="11" spans="1:20" s="93" customFormat="1" ht="12" x14ac:dyDescent="0.2">
      <c r="A11" s="115" t="s">
        <v>180</v>
      </c>
      <c r="B11" s="116">
        <v>9</v>
      </c>
      <c r="C11" s="116">
        <v>7</v>
      </c>
      <c r="D11" s="116">
        <f t="shared" si="0"/>
        <v>16</v>
      </c>
      <c r="E11" s="116"/>
      <c r="F11" s="116">
        <v>2</v>
      </c>
      <c r="G11" s="116">
        <v>4</v>
      </c>
      <c r="H11" s="116">
        <f t="shared" si="1"/>
        <v>6</v>
      </c>
      <c r="J11" s="116">
        <v>3</v>
      </c>
      <c r="K11" s="116">
        <v>2</v>
      </c>
      <c r="L11" s="116">
        <f t="shared" si="2"/>
        <v>5</v>
      </c>
    </row>
    <row r="12" spans="1:20" s="93" customFormat="1" ht="12" x14ac:dyDescent="0.2">
      <c r="A12" s="115" t="s">
        <v>181</v>
      </c>
      <c r="B12" s="93">
        <v>0</v>
      </c>
      <c r="C12" s="116">
        <v>1</v>
      </c>
      <c r="D12" s="116">
        <f t="shared" si="0"/>
        <v>1</v>
      </c>
      <c r="E12" s="116"/>
      <c r="F12" s="116">
        <v>0</v>
      </c>
      <c r="G12" s="116">
        <v>0</v>
      </c>
      <c r="H12" s="116">
        <f t="shared" si="1"/>
        <v>0</v>
      </c>
      <c r="J12" s="93">
        <v>0</v>
      </c>
      <c r="K12" s="93">
        <v>0</v>
      </c>
      <c r="L12" s="116">
        <f t="shared" si="2"/>
        <v>0</v>
      </c>
    </row>
    <row r="13" spans="1:20" s="93" customFormat="1" ht="12" x14ac:dyDescent="0.2">
      <c r="A13" s="115" t="s">
        <v>182</v>
      </c>
      <c r="B13" s="116">
        <v>0</v>
      </c>
      <c r="C13" s="116">
        <v>0</v>
      </c>
      <c r="D13" s="116">
        <f t="shared" si="0"/>
        <v>0</v>
      </c>
      <c r="E13" s="116"/>
      <c r="F13" s="116">
        <v>0</v>
      </c>
      <c r="G13" s="116">
        <v>0</v>
      </c>
      <c r="H13" s="116">
        <f t="shared" si="1"/>
        <v>0</v>
      </c>
      <c r="J13" s="116">
        <v>1</v>
      </c>
      <c r="K13" s="116">
        <v>1</v>
      </c>
      <c r="L13" s="116">
        <f t="shared" si="2"/>
        <v>2</v>
      </c>
    </row>
    <row r="14" spans="1:20" s="93" customFormat="1" ht="12" x14ac:dyDescent="0.2">
      <c r="A14" s="102" t="s">
        <v>183</v>
      </c>
      <c r="B14" s="116">
        <v>17</v>
      </c>
      <c r="C14" s="116">
        <v>2</v>
      </c>
      <c r="D14" s="116">
        <f t="shared" si="0"/>
        <v>19</v>
      </c>
      <c r="E14" s="116"/>
      <c r="F14" s="116">
        <v>12</v>
      </c>
      <c r="G14" s="116">
        <v>0</v>
      </c>
      <c r="H14" s="116">
        <f t="shared" si="1"/>
        <v>12</v>
      </c>
      <c r="J14" s="116">
        <v>5</v>
      </c>
      <c r="K14" s="116">
        <v>2</v>
      </c>
      <c r="L14" s="116">
        <f t="shared" si="2"/>
        <v>7</v>
      </c>
    </row>
    <row r="15" spans="1:20" s="93" customFormat="1" ht="12" x14ac:dyDescent="0.2">
      <c r="A15" s="8" t="s">
        <v>0</v>
      </c>
      <c r="B15" s="119">
        <f>SUM(B6:B14)</f>
        <v>61</v>
      </c>
      <c r="C15" s="119">
        <f>SUM(C6:C14)</f>
        <v>22</v>
      </c>
      <c r="D15" s="119">
        <f>SUM(D6:D14)</f>
        <v>83</v>
      </c>
      <c r="E15" s="119"/>
      <c r="F15" s="119">
        <f>SUM(F6:F14)</f>
        <v>120</v>
      </c>
      <c r="G15" s="119">
        <f>SUM(G6:G14)</f>
        <v>55</v>
      </c>
      <c r="H15" s="119">
        <f>SUM(H6:H14)</f>
        <v>175</v>
      </c>
      <c r="I15" s="119">
        <f t="shared" ref="I15" si="3">SUM(I6:I13)</f>
        <v>0</v>
      </c>
      <c r="J15" s="119">
        <f>SUM(J6:J14)</f>
        <v>40</v>
      </c>
      <c r="K15" s="119">
        <f t="shared" ref="K15:L15" si="4">SUM(K6:K14)</f>
        <v>36</v>
      </c>
      <c r="L15" s="119">
        <f t="shared" si="4"/>
        <v>76</v>
      </c>
    </row>
    <row r="16" spans="1:20" s="107" customFormat="1" ht="24" customHeight="1" x14ac:dyDescent="0.2">
      <c r="A16" s="237" t="s">
        <v>184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106"/>
      <c r="N16" s="106"/>
      <c r="O16" s="106"/>
      <c r="P16" s="106"/>
      <c r="Q16" s="106"/>
      <c r="R16" s="106"/>
      <c r="S16" s="106"/>
      <c r="T16" s="106"/>
    </row>
    <row r="17" spans="1:21" s="107" customFormat="1" ht="23.25" customHeight="1" x14ac:dyDescent="0.2">
      <c r="A17" s="235" t="s">
        <v>185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s="107" customFormat="1" ht="11.25" x14ac:dyDescent="0.2">
      <c r="A18" s="235" t="s">
        <v>186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106"/>
      <c r="N18" s="106"/>
      <c r="O18" s="106"/>
      <c r="P18" s="106"/>
      <c r="Q18" s="106"/>
      <c r="R18" s="106"/>
      <c r="S18" s="106"/>
      <c r="T18" s="106"/>
    </row>
    <row r="29" spans="1:21" x14ac:dyDescent="0.2">
      <c r="A29" s="109"/>
      <c r="B29" s="110"/>
    </row>
    <row r="30" spans="1:21" x14ac:dyDescent="0.2">
      <c r="A30" s="109"/>
      <c r="B30" s="110"/>
    </row>
    <row r="31" spans="1:21" x14ac:dyDescent="0.2">
      <c r="A31" s="109"/>
      <c r="B31" s="110"/>
    </row>
    <row r="32" spans="1:21" x14ac:dyDescent="0.2">
      <c r="A32" s="109"/>
      <c r="B32" s="110"/>
    </row>
  </sheetData>
  <mergeCells count="7">
    <mergeCell ref="A18:L18"/>
    <mergeCell ref="A3:A4"/>
    <mergeCell ref="B3:D3"/>
    <mergeCell ref="F3:H3"/>
    <mergeCell ref="J3:L3"/>
    <mergeCell ref="A16:L16"/>
    <mergeCell ref="A17:L1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N20"/>
  <sheetViews>
    <sheetView zoomScaleNormal="100" workbookViewId="0">
      <selection activeCell="C33" sqref="C33"/>
    </sheetView>
  </sheetViews>
  <sheetFormatPr defaultRowHeight="12.75" x14ac:dyDescent="0.2"/>
  <cols>
    <col min="1" max="16384" width="9.140625" style="90"/>
  </cols>
  <sheetData>
    <row r="16" spans="1:1" ht="23.25" x14ac:dyDescent="0.35">
      <c r="A16" s="136" t="s">
        <v>212</v>
      </c>
    </row>
    <row r="20" spans="1:14" ht="32.25" customHeight="1" x14ac:dyDescent="0.2">
      <c r="A20" s="238" t="s">
        <v>213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</row>
  </sheetData>
  <mergeCells count="1">
    <mergeCell ref="A20:N20"/>
  </mergeCells>
  <pageMargins left="0.75" right="0.75" top="1" bottom="1" header="0.5" footer="0.5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selection activeCell="H28" sqref="H28"/>
    </sheetView>
  </sheetViews>
  <sheetFormatPr defaultRowHeight="12.75" x14ac:dyDescent="0.2"/>
  <cols>
    <col min="1" max="1" width="14.5703125" style="90" customWidth="1"/>
    <col min="2" max="3" width="10" style="90" customWidth="1"/>
    <col min="4" max="4" width="0.85546875" style="90" customWidth="1"/>
    <col min="5" max="6" width="10" style="90" customWidth="1"/>
    <col min="7" max="7" width="0.85546875" style="90" customWidth="1"/>
    <col min="8" max="9" width="10" style="90" customWidth="1"/>
    <col min="10" max="16384" width="9.140625" style="90"/>
  </cols>
  <sheetData>
    <row r="1" spans="1:15" x14ac:dyDescent="0.2">
      <c r="A1" s="92" t="s">
        <v>214</v>
      </c>
    </row>
    <row r="2" spans="1:15" x14ac:dyDescent="0.2">
      <c r="A2" s="93"/>
      <c r="B2" s="93"/>
      <c r="C2" s="93"/>
      <c r="D2" s="93"/>
      <c r="E2" s="93"/>
      <c r="F2" s="94"/>
      <c r="G2" s="94"/>
      <c r="H2" s="93"/>
      <c r="I2" s="93"/>
    </row>
    <row r="3" spans="1:15" s="93" customFormat="1" ht="16.5" customHeight="1" x14ac:dyDescent="0.2">
      <c r="A3" s="95"/>
      <c r="B3" s="234" t="s">
        <v>215</v>
      </c>
      <c r="C3" s="234"/>
      <c r="D3" s="137"/>
      <c r="E3" s="234" t="s">
        <v>216</v>
      </c>
      <c r="F3" s="234"/>
      <c r="G3" s="138"/>
      <c r="H3" s="234" t="s">
        <v>0</v>
      </c>
      <c r="I3" s="234"/>
    </row>
    <row r="4" spans="1:15" s="93" customFormat="1" ht="25.5" customHeight="1" x14ac:dyDescent="0.2">
      <c r="A4" s="94" t="s">
        <v>193</v>
      </c>
      <c r="B4" s="139" t="s">
        <v>1</v>
      </c>
      <c r="C4" s="123" t="s">
        <v>217</v>
      </c>
      <c r="D4" s="123"/>
      <c r="E4" s="122" t="s">
        <v>1</v>
      </c>
      <c r="F4" s="123" t="s">
        <v>217</v>
      </c>
      <c r="G4" s="123"/>
      <c r="H4" s="139" t="s">
        <v>1</v>
      </c>
      <c r="I4" s="123" t="s">
        <v>218</v>
      </c>
    </row>
    <row r="5" spans="1:15" s="93" customFormat="1" ht="7.5" customHeight="1" x14ac:dyDescent="0.2">
      <c r="A5" s="4"/>
      <c r="B5" s="124"/>
      <c r="C5" s="124"/>
      <c r="D5" s="124"/>
      <c r="E5" s="124"/>
      <c r="F5" s="124"/>
      <c r="G5" s="124"/>
      <c r="H5" s="124"/>
    </row>
    <row r="6" spans="1:15" s="93" customFormat="1" x14ac:dyDescent="0.2">
      <c r="A6" s="93" t="s">
        <v>219</v>
      </c>
      <c r="B6" s="140">
        <v>14</v>
      </c>
      <c r="C6" s="129">
        <v>2.8282828282828283</v>
      </c>
      <c r="D6" s="129"/>
      <c r="E6" s="93">
        <v>9</v>
      </c>
      <c r="F6" s="129">
        <v>3.1914893617021276</v>
      </c>
      <c r="G6" s="129"/>
      <c r="H6" s="116">
        <v>23</v>
      </c>
      <c r="I6" s="129">
        <v>2.9601029601029603</v>
      </c>
      <c r="L6" s="90"/>
      <c r="M6" s="110"/>
      <c r="N6" s="110"/>
      <c r="O6" s="110"/>
    </row>
    <row r="7" spans="1:15" s="93" customFormat="1" x14ac:dyDescent="0.2">
      <c r="A7" s="141" t="s">
        <v>195</v>
      </c>
      <c r="B7" s="140">
        <v>17</v>
      </c>
      <c r="C7" s="129">
        <v>3.4343434343434343</v>
      </c>
      <c r="D7" s="129"/>
      <c r="E7" s="93">
        <v>23</v>
      </c>
      <c r="F7" s="129">
        <v>8.1560283687943276</v>
      </c>
      <c r="G7" s="129"/>
      <c r="H7" s="116">
        <v>40</v>
      </c>
      <c r="I7" s="129">
        <v>5.1480051480051481</v>
      </c>
      <c r="L7" s="90"/>
      <c r="M7" s="110"/>
      <c r="N7" s="110"/>
      <c r="O7" s="110"/>
    </row>
    <row r="8" spans="1:15" s="93" customFormat="1" x14ac:dyDescent="0.2">
      <c r="A8" s="141" t="s">
        <v>196</v>
      </c>
      <c r="B8" s="140">
        <v>36</v>
      </c>
      <c r="C8" s="129">
        <v>7.2727272727272725</v>
      </c>
      <c r="D8" s="129"/>
      <c r="E8" s="93">
        <v>24</v>
      </c>
      <c r="F8" s="129">
        <v>8.5106382978723403</v>
      </c>
      <c r="G8" s="129"/>
      <c r="H8" s="116">
        <v>60</v>
      </c>
      <c r="I8" s="129">
        <v>7.7220077220077217</v>
      </c>
      <c r="L8" s="90"/>
      <c r="M8" s="110"/>
      <c r="N8" s="110"/>
      <c r="O8" s="110"/>
    </row>
    <row r="9" spans="1:15" s="93" customFormat="1" x14ac:dyDescent="0.2">
      <c r="A9" s="141" t="s">
        <v>197</v>
      </c>
      <c r="B9" s="140">
        <v>49</v>
      </c>
      <c r="C9" s="129">
        <v>9.8989898989898997</v>
      </c>
      <c r="D9" s="129"/>
      <c r="E9" s="93">
        <v>36</v>
      </c>
      <c r="F9" s="129">
        <v>12.76595744680851</v>
      </c>
      <c r="G9" s="129"/>
      <c r="H9" s="116">
        <v>85</v>
      </c>
      <c r="I9" s="129">
        <v>10.939510939510939</v>
      </c>
      <c r="L9" s="90"/>
      <c r="M9" s="110"/>
      <c r="N9" s="110"/>
      <c r="O9" s="110"/>
    </row>
    <row r="10" spans="1:15" s="93" customFormat="1" x14ac:dyDescent="0.2">
      <c r="A10" s="141" t="s">
        <v>198</v>
      </c>
      <c r="B10" s="140">
        <v>33</v>
      </c>
      <c r="C10" s="129">
        <v>6.666666666666667</v>
      </c>
      <c r="D10" s="129"/>
      <c r="E10" s="93">
        <v>42</v>
      </c>
      <c r="F10" s="129">
        <v>14.893617021276595</v>
      </c>
      <c r="G10" s="129"/>
      <c r="H10" s="116">
        <v>75</v>
      </c>
      <c r="I10" s="129">
        <v>9.6525096525096519</v>
      </c>
      <c r="L10" s="90"/>
      <c r="M10" s="110"/>
      <c r="N10" s="110"/>
      <c r="O10" s="110"/>
    </row>
    <row r="11" spans="1:15" s="93" customFormat="1" x14ac:dyDescent="0.2">
      <c r="A11" s="141" t="s">
        <v>199</v>
      </c>
      <c r="B11" s="140">
        <v>306</v>
      </c>
      <c r="C11" s="129">
        <v>61.818181818181813</v>
      </c>
      <c r="D11" s="142"/>
      <c r="E11" s="93">
        <v>112</v>
      </c>
      <c r="F11" s="129">
        <v>39.716312056737593</v>
      </c>
      <c r="G11" s="129"/>
      <c r="H11" s="116">
        <v>418</v>
      </c>
      <c r="I11" s="129">
        <v>53.796653796653793</v>
      </c>
      <c r="L11" s="90"/>
      <c r="M11" s="110"/>
      <c r="N11" s="110"/>
      <c r="O11" s="110"/>
    </row>
    <row r="12" spans="1:15" s="93" customFormat="1" x14ac:dyDescent="0.2">
      <c r="A12" s="141" t="s">
        <v>220</v>
      </c>
      <c r="B12" s="140">
        <v>40</v>
      </c>
      <c r="C12" s="129">
        <v>8.0808080808080813</v>
      </c>
      <c r="D12" s="142"/>
      <c r="E12" s="93">
        <v>36</v>
      </c>
      <c r="F12" s="129">
        <v>12.76595744680851</v>
      </c>
      <c r="G12" s="129"/>
      <c r="H12" s="116">
        <v>76</v>
      </c>
      <c r="I12" s="129">
        <v>9.78120978120978</v>
      </c>
      <c r="L12" s="90"/>
      <c r="M12" s="110"/>
      <c r="N12" s="110"/>
      <c r="O12" s="110"/>
    </row>
    <row r="13" spans="1:15" s="93" customFormat="1" x14ac:dyDescent="0.2">
      <c r="A13" s="69" t="s">
        <v>0</v>
      </c>
      <c r="B13" s="143">
        <v>495</v>
      </c>
      <c r="C13" s="144">
        <v>100</v>
      </c>
      <c r="D13" s="131"/>
      <c r="E13" s="143">
        <v>282</v>
      </c>
      <c r="F13" s="144">
        <v>100</v>
      </c>
      <c r="G13" s="131"/>
      <c r="H13" s="143">
        <v>777</v>
      </c>
      <c r="I13" s="144">
        <v>100</v>
      </c>
      <c r="L13" s="90"/>
      <c r="M13" s="110"/>
      <c r="N13" s="110"/>
      <c r="O13" s="110"/>
    </row>
    <row r="14" spans="1:15" s="93" customFormat="1" x14ac:dyDescent="0.2">
      <c r="A14" s="145"/>
      <c r="L14" s="90"/>
      <c r="M14" s="110"/>
      <c r="N14" s="110"/>
      <c r="O14" s="110"/>
    </row>
    <row r="15" spans="1:15" s="93" customFormat="1" ht="12" x14ac:dyDescent="0.2">
      <c r="F15" s="116"/>
    </row>
    <row r="16" spans="1:15" s="93" customFormat="1" ht="14.25" customHeight="1" x14ac:dyDescent="0.2"/>
  </sheetData>
  <mergeCells count="3">
    <mergeCell ref="B3:C3"/>
    <mergeCell ref="E3:F3"/>
    <mergeCell ref="H3:I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workbookViewId="0">
      <selection activeCell="H28" sqref="H28"/>
    </sheetView>
  </sheetViews>
  <sheetFormatPr defaultRowHeight="12.75" x14ac:dyDescent="0.2"/>
  <cols>
    <col min="1" max="1" width="14.5703125" style="90" customWidth="1"/>
    <col min="2" max="3" width="9.42578125" style="90" customWidth="1"/>
    <col min="4" max="4" width="0.85546875" style="90" customWidth="1"/>
    <col min="5" max="6" width="9.42578125" style="90" customWidth="1"/>
    <col min="7" max="7" width="0.85546875" style="90" customWidth="1"/>
    <col min="8" max="8" width="9.42578125" style="90" customWidth="1"/>
    <col min="9" max="9" width="9.42578125" style="146" customWidth="1"/>
    <col min="10" max="10" width="0.85546875" style="90" customWidth="1"/>
    <col min="11" max="12" width="9.42578125" style="90" customWidth="1"/>
    <col min="13" max="16384" width="9.140625" style="90"/>
  </cols>
  <sheetData>
    <row r="1" spans="1:17" x14ac:dyDescent="0.2">
      <c r="A1" s="92" t="s">
        <v>221</v>
      </c>
    </row>
    <row r="2" spans="1:17" x14ac:dyDescent="0.2">
      <c r="A2" s="93"/>
      <c r="B2" s="93"/>
      <c r="C2" s="93"/>
      <c r="D2" s="93"/>
      <c r="E2" s="93"/>
      <c r="F2" s="94"/>
      <c r="G2" s="4"/>
      <c r="H2" s="94"/>
      <c r="I2" s="147"/>
      <c r="J2" s="94"/>
      <c r="K2" s="93"/>
      <c r="L2" s="93"/>
    </row>
    <row r="3" spans="1:17" s="93" customFormat="1" ht="16.5" customHeight="1" x14ac:dyDescent="0.2">
      <c r="A3" s="95"/>
      <c r="B3" s="234" t="s">
        <v>222</v>
      </c>
      <c r="C3" s="234"/>
      <c r="D3" s="137"/>
      <c r="E3" s="234" t="s">
        <v>223</v>
      </c>
      <c r="F3" s="234"/>
      <c r="G3" s="148"/>
      <c r="H3" s="240" t="s">
        <v>173</v>
      </c>
      <c r="I3" s="240"/>
      <c r="J3" s="138"/>
      <c r="K3" s="234" t="s">
        <v>0</v>
      </c>
      <c r="L3" s="234"/>
    </row>
    <row r="4" spans="1:17" s="93" customFormat="1" ht="25.5" customHeight="1" x14ac:dyDescent="0.2">
      <c r="A4" s="94" t="s">
        <v>193</v>
      </c>
      <c r="B4" s="122" t="s">
        <v>1</v>
      </c>
      <c r="C4" s="123" t="s">
        <v>217</v>
      </c>
      <c r="D4" s="123"/>
      <c r="E4" s="139" t="s">
        <v>1</v>
      </c>
      <c r="F4" s="123" t="s">
        <v>217</v>
      </c>
      <c r="G4" s="123"/>
      <c r="H4" s="139" t="s">
        <v>1</v>
      </c>
      <c r="I4" s="96" t="s">
        <v>217</v>
      </c>
      <c r="J4" s="123"/>
      <c r="K4" s="139" t="s">
        <v>1</v>
      </c>
      <c r="L4" s="123" t="s">
        <v>218</v>
      </c>
    </row>
    <row r="5" spans="1:17" s="93" customFormat="1" ht="7.5" customHeight="1" x14ac:dyDescent="0.2">
      <c r="A5" s="4"/>
      <c r="B5" s="124"/>
      <c r="C5" s="124"/>
      <c r="D5" s="124"/>
      <c r="E5" s="124"/>
      <c r="F5" s="124"/>
      <c r="G5" s="124"/>
      <c r="H5" s="150"/>
      <c r="I5" s="150"/>
      <c r="J5" s="124"/>
      <c r="K5" s="124"/>
    </row>
    <row r="6" spans="1:17" s="93" customFormat="1" x14ac:dyDescent="0.2">
      <c r="A6" s="93" t="s">
        <v>219</v>
      </c>
      <c r="B6" s="93">
        <v>18</v>
      </c>
      <c r="C6" s="129">
        <v>4.6753246753246751</v>
      </c>
      <c r="D6" s="129"/>
      <c r="E6" s="140">
        <v>5</v>
      </c>
      <c r="F6" s="129">
        <v>3.4722222222222223</v>
      </c>
      <c r="G6" s="129"/>
      <c r="H6" s="126">
        <v>0</v>
      </c>
      <c r="I6" s="129">
        <v>0</v>
      </c>
      <c r="J6" s="129"/>
      <c r="K6" s="151">
        <v>23</v>
      </c>
      <c r="L6" s="129">
        <v>2.9601029601029603</v>
      </c>
      <c r="N6" s="110"/>
      <c r="O6" s="110"/>
      <c r="P6" s="110"/>
      <c r="Q6" s="110"/>
    </row>
    <row r="7" spans="1:17" s="93" customFormat="1" x14ac:dyDescent="0.2">
      <c r="A7" s="141" t="s">
        <v>195</v>
      </c>
      <c r="B7" s="93">
        <v>30</v>
      </c>
      <c r="C7" s="129">
        <v>7.7922077922077921</v>
      </c>
      <c r="D7" s="129"/>
      <c r="E7" s="140">
        <v>10</v>
      </c>
      <c r="F7" s="129">
        <v>6.9444444444444446</v>
      </c>
      <c r="G7" s="129"/>
      <c r="H7" s="126">
        <v>0</v>
      </c>
      <c r="I7" s="129">
        <v>0</v>
      </c>
      <c r="J7" s="129"/>
      <c r="K7" s="151">
        <v>40</v>
      </c>
      <c r="L7" s="129">
        <v>5.1480051480051481</v>
      </c>
      <c r="N7" s="110"/>
      <c r="O7" s="110"/>
      <c r="P7" s="110"/>
      <c r="Q7" s="110"/>
    </row>
    <row r="8" spans="1:17" s="93" customFormat="1" x14ac:dyDescent="0.2">
      <c r="A8" s="141" t="s">
        <v>196</v>
      </c>
      <c r="B8" s="93">
        <v>47</v>
      </c>
      <c r="C8" s="129">
        <v>12.207792207792208</v>
      </c>
      <c r="D8" s="129"/>
      <c r="E8" s="140">
        <v>13</v>
      </c>
      <c r="F8" s="129">
        <v>9.0277777777777768</v>
      </c>
      <c r="G8" s="129"/>
      <c r="H8" s="126">
        <v>0</v>
      </c>
      <c r="I8" s="129">
        <v>0</v>
      </c>
      <c r="J8" s="129"/>
      <c r="K8" s="151">
        <v>60</v>
      </c>
      <c r="L8" s="129">
        <v>7.7220077220077217</v>
      </c>
      <c r="N8" s="110"/>
      <c r="O8" s="110"/>
      <c r="P8" s="110"/>
      <c r="Q8" s="110"/>
    </row>
    <row r="9" spans="1:17" s="93" customFormat="1" x14ac:dyDescent="0.2">
      <c r="A9" s="141" t="s">
        <v>197</v>
      </c>
      <c r="B9" s="93">
        <v>71</v>
      </c>
      <c r="C9" s="129">
        <v>18.441558441558442</v>
      </c>
      <c r="D9" s="129"/>
      <c r="E9" s="140">
        <v>14</v>
      </c>
      <c r="F9" s="129">
        <v>9.7222222222222232</v>
      </c>
      <c r="G9" s="129"/>
      <c r="H9" s="126">
        <v>0</v>
      </c>
      <c r="I9" s="129">
        <v>0</v>
      </c>
      <c r="J9" s="129"/>
      <c r="K9" s="151">
        <v>85</v>
      </c>
      <c r="L9" s="129">
        <v>10.939510939510939</v>
      </c>
      <c r="N9" s="110"/>
      <c r="O9" s="110"/>
      <c r="P9" s="110"/>
      <c r="Q9" s="110"/>
    </row>
    <row r="10" spans="1:17" s="93" customFormat="1" x14ac:dyDescent="0.2">
      <c r="A10" s="141" t="s">
        <v>198</v>
      </c>
      <c r="B10" s="93">
        <v>58</v>
      </c>
      <c r="C10" s="129">
        <v>15.064935064935064</v>
      </c>
      <c r="D10" s="129"/>
      <c r="E10" s="140">
        <v>15</v>
      </c>
      <c r="F10" s="129">
        <v>10.416666666666668</v>
      </c>
      <c r="G10" s="129"/>
      <c r="H10" s="126">
        <v>2</v>
      </c>
      <c r="I10" s="129">
        <v>0.80645161290322576</v>
      </c>
      <c r="J10" s="129"/>
      <c r="K10" s="151">
        <v>75</v>
      </c>
      <c r="L10" s="129">
        <v>9.6525096525096519</v>
      </c>
      <c r="N10" s="110"/>
      <c r="O10" s="110"/>
      <c r="Q10" s="110"/>
    </row>
    <row r="11" spans="1:17" s="93" customFormat="1" x14ac:dyDescent="0.2">
      <c r="A11" s="141" t="s">
        <v>199</v>
      </c>
      <c r="B11" s="93">
        <v>126</v>
      </c>
      <c r="C11" s="129">
        <v>32.727272727272727</v>
      </c>
      <c r="D11" s="142"/>
      <c r="E11" s="140">
        <v>46</v>
      </c>
      <c r="F11" s="129">
        <v>31.944444444444443</v>
      </c>
      <c r="G11" s="129"/>
      <c r="H11" s="126">
        <v>246</v>
      </c>
      <c r="I11" s="129">
        <v>99.193548387096769</v>
      </c>
      <c r="J11" s="129"/>
      <c r="K11" s="151">
        <v>418</v>
      </c>
      <c r="L11" s="129">
        <v>53.796653796653793</v>
      </c>
      <c r="N11" s="110"/>
      <c r="O11" s="110"/>
      <c r="Q11" s="110"/>
    </row>
    <row r="12" spans="1:17" s="93" customFormat="1" x14ac:dyDescent="0.2">
      <c r="A12" s="141" t="s">
        <v>220</v>
      </c>
      <c r="B12" s="93">
        <v>35</v>
      </c>
      <c r="C12" s="129">
        <v>9.0909090909090917</v>
      </c>
      <c r="D12" s="142"/>
      <c r="E12" s="140">
        <v>41</v>
      </c>
      <c r="F12" s="129">
        <v>28.472222222222221</v>
      </c>
      <c r="G12" s="129"/>
      <c r="H12" s="126">
        <v>0</v>
      </c>
      <c r="I12" s="129">
        <v>0</v>
      </c>
      <c r="J12" s="129"/>
      <c r="K12" s="151">
        <v>76</v>
      </c>
      <c r="L12" s="129">
        <v>9.78120978120978</v>
      </c>
      <c r="N12" s="110"/>
      <c r="O12" s="110"/>
      <c r="P12" s="110"/>
      <c r="Q12" s="110"/>
    </row>
    <row r="13" spans="1:17" s="93" customFormat="1" x14ac:dyDescent="0.2">
      <c r="A13" s="69" t="s">
        <v>0</v>
      </c>
      <c r="B13" s="8">
        <v>385</v>
      </c>
      <c r="C13" s="131">
        <v>100</v>
      </c>
      <c r="D13" s="131"/>
      <c r="E13" s="143">
        <v>144</v>
      </c>
      <c r="F13" s="131">
        <v>100</v>
      </c>
      <c r="G13" s="131"/>
      <c r="H13" s="143">
        <v>248</v>
      </c>
      <c r="I13" s="131">
        <v>100</v>
      </c>
      <c r="J13" s="131"/>
      <c r="K13" s="143">
        <v>777</v>
      </c>
      <c r="L13" s="131">
        <v>100</v>
      </c>
      <c r="N13" s="110"/>
      <c r="O13" s="110"/>
      <c r="P13" s="110"/>
      <c r="Q13" s="110"/>
    </row>
    <row r="14" spans="1:17" s="93" customFormat="1" x14ac:dyDescent="0.2">
      <c r="A14" s="145"/>
      <c r="I14" s="152"/>
      <c r="N14" s="110"/>
      <c r="O14" s="110"/>
      <c r="P14" s="110"/>
      <c r="Q14" s="110"/>
    </row>
    <row r="15" spans="1:17" s="93" customFormat="1" ht="12" x14ac:dyDescent="0.2">
      <c r="I15" s="152"/>
    </row>
    <row r="16" spans="1:17" s="93" customFormat="1" ht="12" x14ac:dyDescent="0.2">
      <c r="I16" s="152"/>
    </row>
  </sheetData>
  <mergeCells count="4">
    <mergeCell ref="B3:C3"/>
    <mergeCell ref="E3:F3"/>
    <mergeCell ref="H3:I3"/>
    <mergeCell ref="K3:L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zoomScaleNormal="100" workbookViewId="0">
      <selection activeCell="E32" sqref="E32"/>
    </sheetView>
  </sheetViews>
  <sheetFormatPr defaultRowHeight="15" x14ac:dyDescent="0.25"/>
  <cols>
    <col min="1" max="1" width="54" customWidth="1"/>
  </cols>
  <sheetData>
    <row r="1" spans="1:3" x14ac:dyDescent="0.25">
      <c r="A1" s="58" t="s">
        <v>40</v>
      </c>
    </row>
    <row r="2" spans="1:3" x14ac:dyDescent="0.25">
      <c r="A2" s="3"/>
    </row>
    <row r="3" spans="1:3" x14ac:dyDescent="0.25">
      <c r="A3" s="22" t="s">
        <v>41</v>
      </c>
      <c r="B3" s="21" t="s">
        <v>1</v>
      </c>
    </row>
    <row r="4" spans="1:3" ht="6" customHeight="1" x14ac:dyDescent="0.25">
      <c r="A4" s="24"/>
      <c r="B4" s="23"/>
    </row>
    <row r="5" spans="1:3" ht="15" customHeight="1" x14ac:dyDescent="0.25">
      <c r="A5" s="4" t="s">
        <v>8</v>
      </c>
      <c r="B5" s="4">
        <v>18</v>
      </c>
    </row>
    <row r="6" spans="1:3" ht="15" customHeight="1" x14ac:dyDescent="0.25">
      <c r="A6" s="4" t="s">
        <v>6</v>
      </c>
      <c r="B6" s="4">
        <v>14</v>
      </c>
    </row>
    <row r="7" spans="1:3" x14ac:dyDescent="0.25">
      <c r="A7" s="4" t="s">
        <v>4</v>
      </c>
      <c r="B7" s="4">
        <v>13</v>
      </c>
      <c r="C7" s="5"/>
    </row>
    <row r="8" spans="1:3" x14ac:dyDescent="0.25">
      <c r="A8" s="4" t="s">
        <v>2</v>
      </c>
      <c r="B8" s="4">
        <v>6</v>
      </c>
      <c r="C8" s="5"/>
    </row>
    <row r="9" spans="1:3" x14ac:dyDescent="0.25">
      <c r="A9" s="4" t="s">
        <v>7</v>
      </c>
      <c r="B9" s="4">
        <v>5</v>
      </c>
      <c r="C9" s="5"/>
    </row>
    <row r="10" spans="1:3" x14ac:dyDescent="0.25">
      <c r="A10" s="4" t="s">
        <v>3</v>
      </c>
      <c r="B10" s="4">
        <v>2</v>
      </c>
      <c r="C10" s="5"/>
    </row>
    <row r="11" spans="1:3" x14ac:dyDescent="0.25">
      <c r="A11" s="4" t="s">
        <v>9</v>
      </c>
      <c r="B11" s="4">
        <v>2</v>
      </c>
      <c r="C11" s="5"/>
    </row>
    <row r="12" spans="1:3" x14ac:dyDescent="0.25">
      <c r="A12" s="4" t="s">
        <v>5</v>
      </c>
      <c r="B12" s="4">
        <v>1</v>
      </c>
      <c r="C12" s="5"/>
    </row>
    <row r="13" spans="1:3" x14ac:dyDescent="0.25">
      <c r="A13" s="4" t="s">
        <v>134</v>
      </c>
      <c r="B13" s="4">
        <v>1</v>
      </c>
      <c r="C13" s="5"/>
    </row>
    <row r="14" spans="1:3" x14ac:dyDescent="0.25">
      <c r="A14" s="4" t="s">
        <v>83</v>
      </c>
      <c r="B14" s="4">
        <v>1</v>
      </c>
      <c r="C14" s="5"/>
    </row>
    <row r="15" spans="1:3" x14ac:dyDescent="0.25">
      <c r="A15" s="4" t="s">
        <v>82</v>
      </c>
      <c r="B15" s="4">
        <v>4</v>
      </c>
      <c r="C15" s="5"/>
    </row>
    <row r="16" spans="1:3" s="1" customFormat="1" x14ac:dyDescent="0.25">
      <c r="A16" s="8" t="s">
        <v>0</v>
      </c>
      <c r="B16" s="8">
        <f>SUM(B5:B15)</f>
        <v>67</v>
      </c>
      <c r="C16" s="7"/>
    </row>
    <row r="17" spans="1:3" x14ac:dyDescent="0.25">
      <c r="A17" s="15"/>
      <c r="B17" s="5"/>
      <c r="C17" s="5"/>
    </row>
    <row r="19" spans="1:3" x14ac:dyDescent="0.25">
      <c r="B19" s="16"/>
    </row>
    <row r="20" spans="1:3" x14ac:dyDescent="0.25">
      <c r="B20" s="16"/>
    </row>
    <row r="23" spans="1:3" x14ac:dyDescent="0.25">
      <c r="B23" s="16"/>
    </row>
    <row r="25" spans="1:3" x14ac:dyDescent="0.25">
      <c r="B25" s="16"/>
    </row>
    <row r="27" spans="1:3" x14ac:dyDescent="0.25">
      <c r="B27" s="16"/>
    </row>
    <row r="28" spans="1:3" x14ac:dyDescent="0.25">
      <c r="B28" s="16"/>
    </row>
    <row r="29" spans="1:3" x14ac:dyDescent="0.25">
      <c r="B29" s="16"/>
    </row>
    <row r="31" spans="1:3" x14ac:dyDescent="0.25">
      <c r="B31" s="16"/>
    </row>
    <row r="32" spans="1:3" x14ac:dyDescent="0.25">
      <c r="B32" s="16"/>
    </row>
    <row r="35" spans="1:1" x14ac:dyDescent="0.25">
      <c r="A35" s="87"/>
    </row>
    <row r="36" spans="1:1" x14ac:dyDescent="0.25">
      <c r="A36" s="87"/>
    </row>
    <row r="37" spans="1:1" x14ac:dyDescent="0.25">
      <c r="A37" s="87"/>
    </row>
    <row r="38" spans="1:1" x14ac:dyDescent="0.25">
      <c r="A38" s="87"/>
    </row>
    <row r="39" spans="1:1" x14ac:dyDescent="0.25">
      <c r="A39" s="87"/>
    </row>
    <row r="40" spans="1:1" x14ac:dyDescent="0.25">
      <c r="A40" s="87"/>
    </row>
    <row r="41" spans="1:1" x14ac:dyDescent="0.25">
      <c r="A41" s="87"/>
    </row>
    <row r="42" spans="1:1" x14ac:dyDescent="0.25">
      <c r="A42" s="87"/>
    </row>
    <row r="43" spans="1:1" x14ac:dyDescent="0.25">
      <c r="A43" s="87"/>
    </row>
    <row r="44" spans="1:1" x14ac:dyDescent="0.25">
      <c r="A44" s="87"/>
    </row>
    <row r="45" spans="1:1" x14ac:dyDescent="0.25">
      <c r="A45" s="87"/>
    </row>
    <row r="46" spans="1:1" x14ac:dyDescent="0.25">
      <c r="A46" s="87"/>
    </row>
    <row r="47" spans="1:1" x14ac:dyDescent="0.25">
      <c r="A47" s="87"/>
    </row>
    <row r="48" spans="1:1" x14ac:dyDescent="0.25">
      <c r="A48" s="87"/>
    </row>
    <row r="49" spans="1:1" x14ac:dyDescent="0.25">
      <c r="A49" s="87"/>
    </row>
    <row r="50" spans="1:1" x14ac:dyDescent="0.25">
      <c r="A50" s="87"/>
    </row>
    <row r="51" spans="1:1" x14ac:dyDescent="0.25">
      <c r="A51" s="87"/>
    </row>
    <row r="52" spans="1:1" x14ac:dyDescent="0.25">
      <c r="A52" s="87"/>
    </row>
    <row r="53" spans="1:1" x14ac:dyDescent="0.25">
      <c r="A53" s="87"/>
    </row>
  </sheetData>
  <sortState ref="A19:B29">
    <sortCondition descending="1" ref="B19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H28" sqref="H28"/>
    </sheetView>
  </sheetViews>
  <sheetFormatPr defaultRowHeight="12.75" x14ac:dyDescent="0.2"/>
  <cols>
    <col min="1" max="1" width="10.42578125" style="90" customWidth="1"/>
    <col min="2" max="3" width="9.7109375" style="90" customWidth="1"/>
    <col min="4" max="4" width="0.85546875" style="90" customWidth="1"/>
    <col min="5" max="6" width="9.7109375" style="90" customWidth="1"/>
    <col min="7" max="7" width="0.5703125" style="90" customWidth="1"/>
    <col min="8" max="9" width="10.85546875" style="90" customWidth="1"/>
    <col min="10" max="10" width="0.85546875" style="90" customWidth="1"/>
    <col min="11" max="12" width="9.7109375" style="90" customWidth="1"/>
    <col min="13" max="16384" width="9.140625" style="90"/>
  </cols>
  <sheetData>
    <row r="1" spans="1:17" x14ac:dyDescent="0.2">
      <c r="A1" s="92" t="s">
        <v>224</v>
      </c>
    </row>
    <row r="2" spans="1:17" x14ac:dyDescent="0.2">
      <c r="A2" s="93"/>
      <c r="B2" s="93"/>
      <c r="C2" s="93"/>
      <c r="D2" s="93"/>
      <c r="E2" s="93"/>
      <c r="F2" s="94"/>
      <c r="G2" s="94"/>
      <c r="H2" s="94"/>
      <c r="I2" s="94"/>
      <c r="J2" s="94"/>
      <c r="K2" s="93"/>
      <c r="L2" s="93"/>
    </row>
    <row r="3" spans="1:17" s="93" customFormat="1" ht="16.5" customHeight="1" x14ac:dyDescent="0.2">
      <c r="A3" s="95"/>
      <c r="B3" s="234" t="s">
        <v>222</v>
      </c>
      <c r="C3" s="234"/>
      <c r="D3" s="137"/>
      <c r="E3" s="234" t="s">
        <v>223</v>
      </c>
      <c r="F3" s="234"/>
      <c r="G3" s="148"/>
      <c r="H3" s="240" t="s">
        <v>173</v>
      </c>
      <c r="I3" s="240"/>
      <c r="J3" s="138"/>
      <c r="K3" s="234" t="s">
        <v>0</v>
      </c>
      <c r="L3" s="234"/>
    </row>
    <row r="4" spans="1:17" s="93" customFormat="1" ht="25.5" customHeight="1" x14ac:dyDescent="0.2">
      <c r="A4" s="94" t="s">
        <v>225</v>
      </c>
      <c r="B4" s="122" t="s">
        <v>1</v>
      </c>
      <c r="C4" s="123" t="s">
        <v>217</v>
      </c>
      <c r="D4" s="123"/>
      <c r="E4" s="139" t="s">
        <v>1</v>
      </c>
      <c r="F4" s="123" t="s">
        <v>217</v>
      </c>
      <c r="G4" s="123"/>
      <c r="H4" s="139" t="s">
        <v>1</v>
      </c>
      <c r="I4" s="96" t="s">
        <v>217</v>
      </c>
      <c r="J4" s="123"/>
      <c r="K4" s="139" t="s">
        <v>1</v>
      </c>
      <c r="L4" s="123" t="s">
        <v>218</v>
      </c>
    </row>
    <row r="5" spans="1:17" s="93" customFormat="1" ht="7.5" customHeight="1" x14ac:dyDescent="0.2">
      <c r="A5" s="4"/>
      <c r="B5" s="124"/>
      <c r="C5" s="124"/>
      <c r="D5" s="124"/>
      <c r="E5" s="124"/>
      <c r="F5" s="124"/>
      <c r="G5" s="124"/>
      <c r="H5" s="150"/>
      <c r="I5" s="124"/>
      <c r="J5" s="124"/>
      <c r="K5" s="124"/>
    </row>
    <row r="6" spans="1:17" s="93" customFormat="1" x14ac:dyDescent="0.2">
      <c r="A6" s="93" t="s">
        <v>215</v>
      </c>
      <c r="B6" s="93">
        <v>181</v>
      </c>
      <c r="C6" s="129">
        <v>47.012987012987011</v>
      </c>
      <c r="D6" s="129"/>
      <c r="E6" s="110">
        <v>73</v>
      </c>
      <c r="F6" s="129">
        <v>50.694444444444443</v>
      </c>
      <c r="G6" s="129"/>
      <c r="H6" s="110">
        <v>241</v>
      </c>
      <c r="I6" s="129">
        <v>97.177419354838719</v>
      </c>
      <c r="J6" s="129"/>
      <c r="K6" s="151">
        <v>495</v>
      </c>
      <c r="L6" s="129">
        <v>63.706563706563699</v>
      </c>
      <c r="N6" s="110"/>
      <c r="O6" s="110"/>
      <c r="P6" s="110"/>
      <c r="Q6" s="110"/>
    </row>
    <row r="7" spans="1:17" s="93" customFormat="1" x14ac:dyDescent="0.2">
      <c r="A7" s="141" t="s">
        <v>216</v>
      </c>
      <c r="B7" s="93">
        <v>204</v>
      </c>
      <c r="C7" s="129">
        <v>52.987012987012982</v>
      </c>
      <c r="D7" s="129"/>
      <c r="E7" s="110">
        <v>71</v>
      </c>
      <c r="F7" s="129">
        <v>49.305555555555557</v>
      </c>
      <c r="G7" s="129"/>
      <c r="H7" s="110">
        <v>7</v>
      </c>
      <c r="I7" s="129">
        <v>2.82258064516129</v>
      </c>
      <c r="J7" s="129"/>
      <c r="K7" s="151">
        <v>282</v>
      </c>
      <c r="L7" s="129">
        <v>36.293436293436294</v>
      </c>
      <c r="N7" s="110"/>
      <c r="O7" s="110"/>
      <c r="P7" s="110"/>
      <c r="Q7" s="110"/>
    </row>
    <row r="8" spans="1:17" s="93" customFormat="1" ht="12" x14ac:dyDescent="0.2">
      <c r="A8" s="69" t="s">
        <v>0</v>
      </c>
      <c r="B8" s="8">
        <v>385</v>
      </c>
      <c r="C8" s="131">
        <v>100</v>
      </c>
      <c r="D8" s="8">
        <v>0</v>
      </c>
      <c r="E8" s="8">
        <v>144</v>
      </c>
      <c r="F8" s="131">
        <v>100</v>
      </c>
      <c r="G8" s="8">
        <v>0</v>
      </c>
      <c r="H8" s="8">
        <v>248</v>
      </c>
      <c r="I8" s="131">
        <v>100</v>
      </c>
      <c r="J8" s="8">
        <v>0</v>
      </c>
      <c r="K8" s="143">
        <v>777</v>
      </c>
      <c r="L8" s="131">
        <v>100</v>
      </c>
    </row>
    <row r="9" spans="1:17" s="93" customFormat="1" ht="12" x14ac:dyDescent="0.2">
      <c r="A9" s="145"/>
    </row>
    <row r="10" spans="1:17" s="93" customFormat="1" ht="12" x14ac:dyDescent="0.2"/>
    <row r="11" spans="1:17" s="93" customFormat="1" ht="12" x14ac:dyDescent="0.2"/>
    <row r="12" spans="1:17" s="93" customFormat="1" ht="12" x14ac:dyDescent="0.2"/>
  </sheetData>
  <mergeCells count="4">
    <mergeCell ref="B3:C3"/>
    <mergeCell ref="E3:F3"/>
    <mergeCell ref="H3:I3"/>
    <mergeCell ref="K3:L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H28" sqref="H28"/>
    </sheetView>
  </sheetViews>
  <sheetFormatPr defaultRowHeight="12.75" x14ac:dyDescent="0.2"/>
  <cols>
    <col min="1" max="1" width="17.140625" style="90" customWidth="1"/>
    <col min="2" max="3" width="14.5703125" style="90" customWidth="1"/>
    <col min="4" max="4" width="0.85546875" style="90" customWidth="1"/>
    <col min="5" max="7" width="14.5703125" style="90" customWidth="1"/>
    <col min="8" max="8" width="0.85546875" style="90" customWidth="1"/>
    <col min="9" max="9" width="14.140625" style="90" customWidth="1"/>
    <col min="10" max="16384" width="9.140625" style="90"/>
  </cols>
  <sheetData>
    <row r="1" spans="1:9" x14ac:dyDescent="0.2">
      <c r="A1" s="92" t="s">
        <v>226</v>
      </c>
    </row>
    <row r="2" spans="1:9" x14ac:dyDescent="0.2">
      <c r="A2" s="153" t="s">
        <v>227</v>
      </c>
    </row>
    <row r="3" spans="1:9" s="93" customFormat="1" ht="12" x14ac:dyDescent="0.2">
      <c r="F3" s="94"/>
      <c r="G3" s="94"/>
    </row>
    <row r="4" spans="1:9" s="93" customFormat="1" ht="12.75" customHeight="1" x14ac:dyDescent="0.2">
      <c r="A4" s="241" t="s">
        <v>228</v>
      </c>
      <c r="B4" s="234" t="s">
        <v>225</v>
      </c>
      <c r="C4" s="234"/>
      <c r="D4" s="137"/>
      <c r="E4" s="234" t="s">
        <v>229</v>
      </c>
      <c r="F4" s="234"/>
      <c r="G4" s="234"/>
      <c r="H4" s="154"/>
      <c r="I4" s="243" t="s">
        <v>0</v>
      </c>
    </row>
    <row r="5" spans="1:9" s="93" customFormat="1" ht="12" x14ac:dyDescent="0.2">
      <c r="A5" s="242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230</v>
      </c>
      <c r="H5" s="155"/>
      <c r="I5" s="244"/>
    </row>
    <row r="6" spans="1:9" s="93" customFormat="1" ht="7.5" customHeight="1" x14ac:dyDescent="0.2">
      <c r="A6" s="4"/>
      <c r="B6" s="124"/>
      <c r="C6" s="124"/>
      <c r="D6" s="124"/>
      <c r="E6" s="124"/>
      <c r="F6" s="124"/>
      <c r="G6" s="124"/>
      <c r="H6" s="156"/>
      <c r="I6" s="157"/>
    </row>
    <row r="7" spans="1:9" s="93" customFormat="1" ht="12" x14ac:dyDescent="0.2">
      <c r="A7" s="93" t="s">
        <v>219</v>
      </c>
      <c r="B7" s="158">
        <v>4.6153846153846159</v>
      </c>
      <c r="C7" s="158">
        <v>8.9430894308943092</v>
      </c>
      <c r="D7" s="158"/>
      <c r="E7" s="158">
        <v>9.4285714285714288</v>
      </c>
      <c r="F7" s="158">
        <v>9.7087378640776691</v>
      </c>
      <c r="G7" s="158">
        <v>0</v>
      </c>
      <c r="H7" s="158"/>
      <c r="I7" s="158">
        <v>6.1340941512125529</v>
      </c>
    </row>
    <row r="8" spans="1:9" s="93" customFormat="1" ht="12" x14ac:dyDescent="0.2">
      <c r="A8" s="141" t="s">
        <v>195</v>
      </c>
      <c r="B8" s="158">
        <v>6.3736263736263732</v>
      </c>
      <c r="C8" s="158">
        <v>9.3495934959349594</v>
      </c>
      <c r="D8" s="158"/>
      <c r="E8" s="158">
        <v>10.571428571428571</v>
      </c>
      <c r="F8" s="158">
        <v>14.563106796116504</v>
      </c>
      <c r="G8" s="158">
        <v>0</v>
      </c>
      <c r="H8" s="156"/>
      <c r="I8" s="158">
        <v>7.4179743223965771</v>
      </c>
    </row>
    <row r="9" spans="1:9" s="93" customFormat="1" ht="12" x14ac:dyDescent="0.2">
      <c r="A9" s="141" t="s">
        <v>196</v>
      </c>
      <c r="B9" s="158">
        <v>6.593406593406594</v>
      </c>
      <c r="C9" s="158">
        <v>10.569105691056912</v>
      </c>
      <c r="D9" s="158"/>
      <c r="E9" s="158">
        <v>13.714285714285715</v>
      </c>
      <c r="F9" s="158">
        <v>7.7669902912621351</v>
      </c>
      <c r="G9" s="158">
        <v>0</v>
      </c>
      <c r="H9" s="156"/>
      <c r="I9" s="158">
        <v>7.9885877318116973</v>
      </c>
    </row>
    <row r="10" spans="1:9" s="93" customFormat="1" ht="12" x14ac:dyDescent="0.2">
      <c r="A10" s="141" t="s">
        <v>197</v>
      </c>
      <c r="B10" s="158">
        <v>13.406593406593407</v>
      </c>
      <c r="C10" s="158">
        <v>15.853658536585366</v>
      </c>
      <c r="D10" s="158"/>
      <c r="E10" s="158">
        <v>24</v>
      </c>
      <c r="F10" s="158">
        <v>13.592233009708737</v>
      </c>
      <c r="G10" s="158">
        <v>0.80645161290322576</v>
      </c>
      <c r="H10" s="156"/>
      <c r="I10" s="158">
        <v>14.265335235378032</v>
      </c>
    </row>
    <row r="11" spans="1:9" s="93" customFormat="1" ht="12" x14ac:dyDescent="0.2">
      <c r="A11" s="141" t="s">
        <v>198</v>
      </c>
      <c r="B11" s="158">
        <v>7.6923076923076925</v>
      </c>
      <c r="C11" s="158">
        <v>21.138211382113823</v>
      </c>
      <c r="D11" s="158"/>
      <c r="E11" s="158">
        <v>16.285714285714288</v>
      </c>
      <c r="F11" s="158">
        <v>23.300970873786408</v>
      </c>
      <c r="G11" s="158">
        <v>2.4193548387096775</v>
      </c>
      <c r="H11" s="156"/>
      <c r="I11" s="158">
        <v>12.410841654778887</v>
      </c>
    </row>
    <row r="12" spans="1:9" s="93" customFormat="1" ht="12" x14ac:dyDescent="0.2">
      <c r="A12" s="141" t="s">
        <v>199</v>
      </c>
      <c r="B12" s="158">
        <v>61.318681318681321</v>
      </c>
      <c r="C12" s="158">
        <v>34.146341463414636</v>
      </c>
      <c r="D12" s="158"/>
      <c r="E12" s="158">
        <v>26</v>
      </c>
      <c r="F12" s="158">
        <v>31.067961165048541</v>
      </c>
      <c r="G12" s="158">
        <v>96.774193548387103</v>
      </c>
      <c r="H12" s="156"/>
      <c r="I12" s="158">
        <v>51.783166904422252</v>
      </c>
    </row>
    <row r="13" spans="1:9" s="93" customFormat="1" ht="12" x14ac:dyDescent="0.2">
      <c r="A13" s="69" t="s">
        <v>0</v>
      </c>
      <c r="B13" s="131">
        <v>100</v>
      </c>
      <c r="C13" s="131">
        <v>100</v>
      </c>
      <c r="D13" s="131"/>
      <c r="E13" s="159">
        <v>100</v>
      </c>
      <c r="F13" s="159">
        <v>100</v>
      </c>
      <c r="G13" s="159">
        <v>100</v>
      </c>
      <c r="H13" s="155"/>
      <c r="I13" s="159">
        <v>100</v>
      </c>
    </row>
    <row r="14" spans="1:9" s="93" customFormat="1" ht="12" x14ac:dyDescent="0.2">
      <c r="A14" s="145" t="s">
        <v>231</v>
      </c>
    </row>
    <row r="15" spans="1:9" s="93" customFormat="1" ht="12" x14ac:dyDescent="0.2">
      <c r="A15" s="160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H28" sqref="H28"/>
    </sheetView>
  </sheetViews>
  <sheetFormatPr defaultRowHeight="12.75" x14ac:dyDescent="0.2"/>
  <cols>
    <col min="1" max="1" width="21.42578125" style="90" customWidth="1"/>
    <col min="2" max="3" width="13.7109375" style="90" customWidth="1"/>
    <col min="4" max="4" width="0.85546875" style="90" customWidth="1"/>
    <col min="5" max="7" width="13.7109375" style="90" customWidth="1"/>
    <col min="8" max="8" width="0.7109375" style="90" customWidth="1"/>
    <col min="9" max="9" width="13.7109375" style="90" customWidth="1"/>
    <col min="10" max="16384" width="9.140625" style="90"/>
  </cols>
  <sheetData>
    <row r="1" spans="1:9" x14ac:dyDescent="0.2">
      <c r="A1" s="92" t="s">
        <v>232</v>
      </c>
    </row>
    <row r="2" spans="1:9" x14ac:dyDescent="0.2">
      <c r="A2" s="153" t="s">
        <v>233</v>
      </c>
    </row>
    <row r="3" spans="1:9" s="93" customFormat="1" ht="12" x14ac:dyDescent="0.2">
      <c r="F3" s="94"/>
      <c r="G3" s="94"/>
    </row>
    <row r="4" spans="1:9" s="93" customFormat="1" ht="12" x14ac:dyDescent="0.2">
      <c r="A4" s="241" t="s">
        <v>234</v>
      </c>
      <c r="B4" s="234" t="s">
        <v>225</v>
      </c>
      <c r="C4" s="234"/>
      <c r="D4" s="137"/>
      <c r="E4" s="161" t="s">
        <v>229</v>
      </c>
      <c r="F4" s="161"/>
      <c r="G4" s="161"/>
      <c r="H4" s="95"/>
      <c r="I4" s="243" t="s">
        <v>0</v>
      </c>
    </row>
    <row r="5" spans="1:9" s="93" customFormat="1" ht="12" x14ac:dyDescent="0.2">
      <c r="A5" s="242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230</v>
      </c>
      <c r="H5" s="94"/>
      <c r="I5" s="244"/>
    </row>
    <row r="6" spans="1:9" s="93" customFormat="1" ht="7.5" customHeight="1" x14ac:dyDescent="0.2">
      <c r="A6" s="4"/>
      <c r="B6" s="124"/>
      <c r="C6" s="124"/>
      <c r="D6" s="124"/>
      <c r="E6" s="124"/>
      <c r="F6" s="124"/>
      <c r="G6" s="124"/>
      <c r="I6" s="124"/>
    </row>
    <row r="7" spans="1:9" s="93" customFormat="1" ht="12" x14ac:dyDescent="0.2">
      <c r="A7" s="115" t="s">
        <v>235</v>
      </c>
      <c r="B7" s="158">
        <v>18.461538461538463</v>
      </c>
      <c r="C7" s="158">
        <v>11.788617886178862</v>
      </c>
      <c r="D7" s="158"/>
      <c r="E7" s="158">
        <v>11.428571428571429</v>
      </c>
      <c r="F7" s="158">
        <v>17.475728155339805</v>
      </c>
      <c r="G7" s="158">
        <v>22.177419354838708</v>
      </c>
      <c r="H7" s="158"/>
      <c r="I7" s="158">
        <v>16.119828815977176</v>
      </c>
    </row>
    <row r="8" spans="1:9" s="93" customFormat="1" ht="12" x14ac:dyDescent="0.2">
      <c r="A8" s="115" t="s">
        <v>236</v>
      </c>
      <c r="B8" s="158">
        <v>25.934065934065938</v>
      </c>
      <c r="C8" s="158">
        <v>13.821138211382115</v>
      </c>
      <c r="D8" s="158"/>
      <c r="E8" s="158">
        <v>13.428571428571429</v>
      </c>
      <c r="F8" s="158">
        <v>13.592233009708737</v>
      </c>
      <c r="G8" s="158">
        <v>36.693548387096776</v>
      </c>
      <c r="H8" s="158"/>
      <c r="I8" s="158">
        <v>21.683309557774606</v>
      </c>
    </row>
    <row r="9" spans="1:9" s="93" customFormat="1" ht="12" x14ac:dyDescent="0.2">
      <c r="A9" s="115" t="s">
        <v>237</v>
      </c>
      <c r="B9" s="158">
        <v>12.967032967032969</v>
      </c>
      <c r="C9" s="158">
        <v>18.292682926829269</v>
      </c>
      <c r="D9" s="158"/>
      <c r="E9" s="158">
        <v>13.714285714285715</v>
      </c>
      <c r="F9" s="158">
        <v>17.475728155339805</v>
      </c>
      <c r="G9" s="158">
        <v>15.32258064516129</v>
      </c>
      <c r="H9" s="158"/>
      <c r="I9" s="158">
        <v>14.835948644793154</v>
      </c>
    </row>
    <row r="10" spans="1:9" s="93" customFormat="1" ht="12" x14ac:dyDescent="0.2">
      <c r="A10" s="115" t="s">
        <v>238</v>
      </c>
      <c r="B10" s="158">
        <v>22.197802197802197</v>
      </c>
      <c r="C10" s="158">
        <v>26.016260162601629</v>
      </c>
      <c r="D10" s="158"/>
      <c r="E10" s="158">
        <v>27.714285714285715</v>
      </c>
      <c r="F10" s="158">
        <v>19.417475728155338</v>
      </c>
      <c r="G10" s="158">
        <v>19.35483870967742</v>
      </c>
      <c r="H10" s="158"/>
      <c r="I10" s="158">
        <v>23.537803138373754</v>
      </c>
    </row>
    <row r="11" spans="1:9" s="93" customFormat="1" ht="12" x14ac:dyDescent="0.2">
      <c r="A11" s="115" t="s">
        <v>239</v>
      </c>
      <c r="B11" s="158">
        <v>14.945054945054945</v>
      </c>
      <c r="C11" s="158">
        <v>18.699186991869919</v>
      </c>
      <c r="D11" s="158"/>
      <c r="E11" s="158">
        <v>23.142857142857142</v>
      </c>
      <c r="F11" s="158">
        <v>19.417475728155338</v>
      </c>
      <c r="G11" s="158">
        <v>5.241935483870968</v>
      </c>
      <c r="H11" s="158"/>
      <c r="I11" s="158">
        <v>16.262482168330955</v>
      </c>
    </row>
    <row r="12" spans="1:9" s="93" customFormat="1" ht="12" x14ac:dyDescent="0.2">
      <c r="A12" s="115" t="s">
        <v>240</v>
      </c>
      <c r="B12" s="158">
        <v>5.4945054945054945</v>
      </c>
      <c r="C12" s="158">
        <v>11.38211382113821</v>
      </c>
      <c r="D12" s="158"/>
      <c r="E12" s="158">
        <v>10.571428571428571</v>
      </c>
      <c r="F12" s="158">
        <v>12.621359223300971</v>
      </c>
      <c r="G12" s="158">
        <v>1.2096774193548387</v>
      </c>
      <c r="H12" s="158"/>
      <c r="I12" s="158">
        <v>7.5606276747503571</v>
      </c>
    </row>
    <row r="13" spans="1:9" s="93" customFormat="1" ht="12" x14ac:dyDescent="0.2">
      <c r="A13" s="69" t="s">
        <v>0</v>
      </c>
      <c r="B13" s="162">
        <v>100</v>
      </c>
      <c r="C13" s="162">
        <v>100</v>
      </c>
      <c r="D13" s="162"/>
      <c r="E13" s="162">
        <v>100</v>
      </c>
      <c r="F13" s="162">
        <v>100</v>
      </c>
      <c r="G13" s="162">
        <v>100</v>
      </c>
      <c r="H13" s="162"/>
      <c r="I13" s="162">
        <v>100</v>
      </c>
    </row>
    <row r="14" spans="1:9" s="93" customFormat="1" ht="12" x14ac:dyDescent="0.2">
      <c r="A14" s="145" t="s">
        <v>231</v>
      </c>
    </row>
    <row r="15" spans="1:9" s="93" customFormat="1" ht="12" x14ac:dyDescent="0.2">
      <c r="A15" s="160"/>
    </row>
    <row r="16" spans="1:9" s="93" customFormat="1" ht="12" x14ac:dyDescent="0.2">
      <c r="A16" s="160"/>
    </row>
    <row r="17" s="93" customFormat="1" ht="12" x14ac:dyDescent="0.2"/>
  </sheetData>
  <mergeCells count="3">
    <mergeCell ref="A4:A5"/>
    <mergeCell ref="B4:C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H28" sqref="H28"/>
    </sheetView>
  </sheetViews>
  <sheetFormatPr defaultRowHeight="12.75" x14ac:dyDescent="0.2"/>
  <cols>
    <col min="1" max="1" width="21.140625" style="90" customWidth="1"/>
    <col min="2" max="3" width="13.28515625" style="90" customWidth="1"/>
    <col min="4" max="4" width="0.85546875" style="90" customWidth="1"/>
    <col min="5" max="7" width="13.28515625" style="90" customWidth="1"/>
    <col min="8" max="8" width="1" style="90" customWidth="1"/>
    <col min="9" max="9" width="15" style="90" customWidth="1"/>
    <col min="10" max="16384" width="9.140625" style="90"/>
  </cols>
  <sheetData>
    <row r="1" spans="1:9" x14ac:dyDescent="0.2">
      <c r="A1" s="163" t="s">
        <v>241</v>
      </c>
      <c r="B1" s="164"/>
      <c r="C1" s="164"/>
      <c r="D1" s="164"/>
      <c r="E1" s="164"/>
      <c r="F1" s="164"/>
      <c r="G1" s="164"/>
    </row>
    <row r="2" spans="1:9" x14ac:dyDescent="0.2">
      <c r="A2" s="163" t="s">
        <v>242</v>
      </c>
      <c r="B2" s="164"/>
      <c r="C2" s="164"/>
      <c r="D2" s="164"/>
      <c r="E2" s="164"/>
      <c r="F2" s="164"/>
      <c r="G2" s="164"/>
    </row>
    <row r="3" spans="1:9" s="93" customFormat="1" ht="12" x14ac:dyDescent="0.2">
      <c r="A3" s="165"/>
      <c r="B3" s="165"/>
      <c r="C3" s="165"/>
      <c r="D3" s="165"/>
      <c r="E3" s="165"/>
      <c r="F3" s="165"/>
      <c r="G3" s="166"/>
    </row>
    <row r="4" spans="1:9" s="93" customFormat="1" ht="12" x14ac:dyDescent="0.2">
      <c r="A4" s="167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168" t="s">
        <v>243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166"/>
      <c r="B6" s="169"/>
      <c r="C6" s="169"/>
      <c r="D6" s="169"/>
      <c r="E6" s="169"/>
      <c r="F6" s="169"/>
      <c r="G6" s="170"/>
      <c r="H6" s="4"/>
      <c r="I6" s="124"/>
    </row>
    <row r="7" spans="1:9" s="93" customFormat="1" ht="12" x14ac:dyDescent="0.2">
      <c r="A7" s="165" t="s">
        <v>244</v>
      </c>
      <c r="B7" s="158">
        <v>96.026490066225165</v>
      </c>
      <c r="C7" s="158">
        <v>92.73504273504274</v>
      </c>
      <c r="D7" s="158"/>
      <c r="E7" s="158">
        <v>93.930635838150295</v>
      </c>
      <c r="F7" s="158">
        <v>92.307692307692307</v>
      </c>
      <c r="G7" s="158">
        <v>98.98989898989899</v>
      </c>
      <c r="H7" s="158"/>
      <c r="I7" s="158">
        <v>94.589552238805979</v>
      </c>
    </row>
    <row r="8" spans="1:9" s="93" customFormat="1" ht="12" x14ac:dyDescent="0.2">
      <c r="A8" s="165" t="s">
        <v>245</v>
      </c>
      <c r="B8" s="158">
        <v>3.9735099337748347</v>
      </c>
      <c r="C8" s="158">
        <v>7.2649572649572658</v>
      </c>
      <c r="D8" s="158"/>
      <c r="E8" s="158">
        <v>6.0693641618497107</v>
      </c>
      <c r="F8" s="158">
        <v>7.6923076923076925</v>
      </c>
      <c r="G8" s="158">
        <v>1.0101010101010102</v>
      </c>
      <c r="H8" s="158"/>
      <c r="I8" s="158">
        <v>5.4104477611940291</v>
      </c>
    </row>
    <row r="9" spans="1:9" s="93" customFormat="1" ht="12" x14ac:dyDescent="0.2">
      <c r="A9" s="171" t="s">
        <v>0</v>
      </c>
      <c r="B9" s="162">
        <v>100</v>
      </c>
      <c r="C9" s="162">
        <v>100</v>
      </c>
      <c r="D9" s="162"/>
      <c r="E9" s="162">
        <v>100</v>
      </c>
      <c r="F9" s="162">
        <v>100</v>
      </c>
      <c r="G9" s="162">
        <v>100</v>
      </c>
      <c r="H9" s="162"/>
      <c r="I9" s="162">
        <v>100</v>
      </c>
    </row>
    <row r="10" spans="1:9" s="93" customFormat="1" ht="12" x14ac:dyDescent="0.2">
      <c r="A10" s="145" t="s">
        <v>246</v>
      </c>
    </row>
    <row r="11" spans="1:9" s="93" customFormat="1" ht="12" x14ac:dyDescent="0.2"/>
    <row r="12" spans="1:9" x14ac:dyDescent="0.2">
      <c r="H12" s="90">
        <v>34</v>
      </c>
    </row>
    <row r="13" spans="1:9" x14ac:dyDescent="0.2">
      <c r="H13" s="90">
        <v>183</v>
      </c>
    </row>
  </sheetData>
  <mergeCells count="3">
    <mergeCell ref="B4:C4"/>
    <mergeCell ref="E4:G4"/>
    <mergeCell ref="I4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H28" sqref="H28"/>
    </sheetView>
  </sheetViews>
  <sheetFormatPr defaultRowHeight="12.75" x14ac:dyDescent="0.2"/>
  <cols>
    <col min="1" max="1" width="36.5703125" style="90" customWidth="1"/>
    <col min="2" max="3" width="9.85546875" style="90" customWidth="1"/>
    <col min="4" max="4" width="0.85546875" style="90" customWidth="1"/>
    <col min="5" max="7" width="9.85546875" style="90" customWidth="1"/>
    <col min="8" max="8" width="0.85546875" style="90" customWidth="1"/>
    <col min="9" max="9" width="9.85546875" style="90" customWidth="1"/>
    <col min="10" max="10" width="9.140625" style="90"/>
    <col min="11" max="11" width="20.28515625" style="90" customWidth="1"/>
    <col min="12" max="16384" width="9.140625" style="90"/>
  </cols>
  <sheetData>
    <row r="1" spans="1:9" x14ac:dyDescent="0.2">
      <c r="A1" s="92" t="s">
        <v>247</v>
      </c>
    </row>
    <row r="2" spans="1:9" x14ac:dyDescent="0.2">
      <c r="A2" s="153" t="s">
        <v>248</v>
      </c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249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7.5" customHeight="1" x14ac:dyDescent="0.2">
      <c r="A6" s="4"/>
      <c r="B6" s="124"/>
      <c r="C6" s="124"/>
      <c r="D6" s="124"/>
      <c r="E6" s="124"/>
      <c r="F6" s="124"/>
      <c r="G6" s="124"/>
      <c r="H6" s="4"/>
      <c r="I6" s="124"/>
    </row>
    <row r="7" spans="1:9" s="93" customFormat="1" ht="12" x14ac:dyDescent="0.2">
      <c r="A7" s="115" t="s">
        <v>250</v>
      </c>
      <c r="B7" s="158">
        <v>33.777777777777779</v>
      </c>
      <c r="C7" s="158">
        <v>30.081300813008134</v>
      </c>
      <c r="D7" s="158"/>
      <c r="E7" s="158">
        <v>28.571428571428569</v>
      </c>
      <c r="F7" s="158">
        <v>42.156862745098039</v>
      </c>
      <c r="G7" s="158">
        <v>34.016393442622949</v>
      </c>
      <c r="H7" s="158"/>
      <c r="I7" s="158">
        <v>32.471264367816097</v>
      </c>
    </row>
    <row r="8" spans="1:9" s="93" customFormat="1" ht="12" x14ac:dyDescent="0.2">
      <c r="A8" s="115" t="s">
        <v>251</v>
      </c>
      <c r="B8" s="158">
        <v>10.888888888888888</v>
      </c>
      <c r="C8" s="158">
        <v>26.016260162601629</v>
      </c>
      <c r="D8" s="158"/>
      <c r="E8" s="158">
        <v>21.714285714285715</v>
      </c>
      <c r="F8" s="158">
        <v>26.47058823529412</v>
      </c>
      <c r="G8" s="158">
        <v>4.0983606557377046</v>
      </c>
      <c r="H8" s="158"/>
      <c r="I8" s="158">
        <v>16.235632183908049</v>
      </c>
    </row>
    <row r="9" spans="1:9" s="93" customFormat="1" ht="12" x14ac:dyDescent="0.2">
      <c r="A9" s="115" t="s">
        <v>252</v>
      </c>
      <c r="B9" s="158">
        <v>30.444444444444446</v>
      </c>
      <c r="C9" s="158">
        <v>35.772357723577237</v>
      </c>
      <c r="D9" s="158"/>
      <c r="E9" s="158">
        <v>45.428571428571431</v>
      </c>
      <c r="F9" s="158">
        <v>17.647058823529413</v>
      </c>
      <c r="G9" s="158">
        <v>19.672131147540984</v>
      </c>
      <c r="H9" s="158"/>
      <c r="I9" s="158">
        <v>32.327586206896555</v>
      </c>
    </row>
    <row r="10" spans="1:9" s="93" customFormat="1" ht="12" x14ac:dyDescent="0.2">
      <c r="A10" s="115" t="s">
        <v>253</v>
      </c>
      <c r="B10" s="158">
        <v>6.666666666666667</v>
      </c>
      <c r="C10" s="158">
        <v>5.2845528455284558</v>
      </c>
      <c r="D10" s="158"/>
      <c r="E10" s="158">
        <v>3.7142857142857144</v>
      </c>
      <c r="F10" s="158">
        <v>8.8235294117647065</v>
      </c>
      <c r="G10" s="158">
        <v>8.6065573770491799</v>
      </c>
      <c r="H10" s="158"/>
      <c r="I10" s="158">
        <v>6.1781609195402298</v>
      </c>
    </row>
    <row r="11" spans="1:9" s="93" customFormat="1" ht="12" x14ac:dyDescent="0.2">
      <c r="A11" s="115" t="s">
        <v>254</v>
      </c>
      <c r="B11" s="158">
        <v>1.7777777777777777</v>
      </c>
      <c r="C11" s="158">
        <v>1.2195121951219512</v>
      </c>
      <c r="D11" s="158"/>
      <c r="E11" s="158">
        <v>0.2857142857142857</v>
      </c>
      <c r="F11" s="158">
        <v>2.9411764705882351</v>
      </c>
      <c r="G11" s="158">
        <v>2.8688524590163933</v>
      </c>
      <c r="H11" s="158"/>
      <c r="I11" s="158">
        <v>1.5804597701149428</v>
      </c>
    </row>
    <row r="12" spans="1:9" s="93" customFormat="1" ht="12" x14ac:dyDescent="0.2">
      <c r="A12" s="115" t="s">
        <v>255</v>
      </c>
      <c r="B12" s="158">
        <v>15.111111111111111</v>
      </c>
      <c r="C12" s="158">
        <v>1.6260162601626018</v>
      </c>
      <c r="D12" s="158"/>
      <c r="E12" s="158">
        <v>0.2857142857142857</v>
      </c>
      <c r="F12" s="158">
        <v>1.9607843137254901</v>
      </c>
      <c r="G12" s="158">
        <v>28.278688524590162</v>
      </c>
      <c r="H12" s="158"/>
      <c r="I12" s="158">
        <v>10.344827586206897</v>
      </c>
    </row>
    <row r="13" spans="1:9" s="93" customFormat="1" ht="12" x14ac:dyDescent="0.2">
      <c r="A13" s="115" t="s">
        <v>256</v>
      </c>
      <c r="B13" s="158">
        <v>1.3333333333333335</v>
      </c>
      <c r="C13" s="158">
        <v>0</v>
      </c>
      <c r="D13" s="158"/>
      <c r="E13" s="158">
        <v>0</v>
      </c>
      <c r="F13" s="158">
        <v>0</v>
      </c>
      <c r="G13" s="158">
        <v>2.459016393442623</v>
      </c>
      <c r="H13" s="158"/>
      <c r="I13" s="158">
        <v>0.86206896551724133</v>
      </c>
    </row>
    <row r="14" spans="1:9" s="93" customFormat="1" ht="12" x14ac:dyDescent="0.2">
      <c r="A14" s="69" t="s">
        <v>0</v>
      </c>
      <c r="B14" s="172">
        <v>100</v>
      </c>
      <c r="C14" s="172">
        <v>100</v>
      </c>
      <c r="D14" s="172"/>
      <c r="E14" s="172">
        <v>100.00000000000001</v>
      </c>
      <c r="F14" s="172">
        <v>100</v>
      </c>
      <c r="G14" s="172">
        <v>100.00000000000001</v>
      </c>
      <c r="H14" s="172"/>
      <c r="I14" s="172">
        <v>100</v>
      </c>
    </row>
    <row r="15" spans="1:9" s="93" customFormat="1" ht="12" x14ac:dyDescent="0.2">
      <c r="A15" s="145" t="s">
        <v>257</v>
      </c>
    </row>
    <row r="16" spans="1:9" s="93" customFormat="1" ht="12" x14ac:dyDescent="0.2">
      <c r="A16" s="160"/>
    </row>
    <row r="17" spans="2:5" x14ac:dyDescent="0.2">
      <c r="B17" s="110"/>
      <c r="C17" s="110"/>
      <c r="E17" s="110"/>
    </row>
    <row r="18" spans="2:5" x14ac:dyDescent="0.2">
      <c r="C18" s="110"/>
      <c r="D18" s="110"/>
      <c r="E18" s="110"/>
    </row>
    <row r="19" spans="2:5" x14ac:dyDescent="0.2">
      <c r="C19" s="110"/>
      <c r="D19" s="110"/>
      <c r="E19" s="110"/>
    </row>
    <row r="20" spans="2:5" x14ac:dyDescent="0.2">
      <c r="C20" s="110"/>
      <c r="D20" s="110"/>
      <c r="E20" s="110"/>
    </row>
    <row r="21" spans="2:5" x14ac:dyDescent="0.2">
      <c r="C21" s="110"/>
      <c r="D21" s="110"/>
      <c r="E21" s="110"/>
    </row>
    <row r="22" spans="2:5" x14ac:dyDescent="0.2">
      <c r="C22" s="110"/>
      <c r="D22" s="110"/>
      <c r="E22" s="110"/>
    </row>
    <row r="23" spans="2:5" x14ac:dyDescent="0.2">
      <c r="C23" s="110"/>
      <c r="D23" s="110"/>
      <c r="E23" s="110"/>
    </row>
    <row r="24" spans="2:5" x14ac:dyDescent="0.2">
      <c r="C24" s="110"/>
      <c r="D24" s="110"/>
      <c r="E24" s="110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H28" sqref="H28"/>
    </sheetView>
  </sheetViews>
  <sheetFormatPr defaultRowHeight="12.75" x14ac:dyDescent="0.2"/>
  <cols>
    <col min="1" max="1" width="28.28515625" style="90" customWidth="1"/>
    <col min="2" max="3" width="13.7109375" style="90" customWidth="1"/>
    <col min="4" max="4" width="0.85546875" style="90" customWidth="1"/>
    <col min="5" max="7" width="11.7109375" style="90" customWidth="1"/>
    <col min="8" max="8" width="1" style="90" customWidth="1"/>
    <col min="9" max="9" width="13" style="90" customWidth="1"/>
    <col min="10" max="16384" width="9.140625" style="90"/>
  </cols>
  <sheetData>
    <row r="1" spans="1:9" x14ac:dyDescent="0.2">
      <c r="A1" s="92" t="s">
        <v>258</v>
      </c>
    </row>
    <row r="2" spans="1:9" x14ac:dyDescent="0.2">
      <c r="A2" s="153" t="s">
        <v>259</v>
      </c>
    </row>
    <row r="3" spans="1:9" s="93" customFormat="1" ht="12" x14ac:dyDescent="0.2">
      <c r="G3" s="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260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124"/>
      <c r="C6" s="124"/>
      <c r="D6" s="124"/>
      <c r="E6" s="124"/>
      <c r="F6" s="124"/>
      <c r="G6" s="124"/>
      <c r="H6" s="4"/>
      <c r="I6" s="124"/>
    </row>
    <row r="7" spans="1:9" s="93" customFormat="1" ht="12" x14ac:dyDescent="0.2">
      <c r="A7" s="115" t="s">
        <v>261</v>
      </c>
      <c r="B7" s="158">
        <v>69.890109890109883</v>
      </c>
      <c r="C7" s="158">
        <v>65.853658536585371</v>
      </c>
      <c r="D7" s="158"/>
      <c r="E7" s="158">
        <v>60</v>
      </c>
      <c r="F7" s="158">
        <v>72.815533980582529</v>
      </c>
      <c r="G7" s="158">
        <v>78.629032258064512</v>
      </c>
      <c r="H7" s="158"/>
      <c r="I7" s="158">
        <v>68.473609129814548</v>
      </c>
    </row>
    <row r="8" spans="1:9" s="93" customFormat="1" ht="12" x14ac:dyDescent="0.2">
      <c r="A8" s="115" t="s">
        <v>262</v>
      </c>
      <c r="B8" s="158">
        <v>5.0549450549450547</v>
      </c>
      <c r="C8" s="158">
        <v>7.7235772357723578</v>
      </c>
      <c r="D8" s="158"/>
      <c r="E8" s="158">
        <v>10.285714285714285</v>
      </c>
      <c r="F8" s="158">
        <v>5.825242718446602</v>
      </c>
      <c r="G8" s="158">
        <v>0</v>
      </c>
      <c r="H8" s="158"/>
      <c r="I8" s="158">
        <v>5.9914407988587728</v>
      </c>
    </row>
    <row r="9" spans="1:9" s="93" customFormat="1" ht="12" x14ac:dyDescent="0.2">
      <c r="A9" s="115" t="s">
        <v>263</v>
      </c>
      <c r="B9" s="158">
        <v>2.197802197802198</v>
      </c>
      <c r="C9" s="158">
        <v>4.8780487804878048</v>
      </c>
      <c r="D9" s="158"/>
      <c r="E9" s="158">
        <v>5.7142857142857144</v>
      </c>
      <c r="F9" s="158">
        <v>1.9417475728155338</v>
      </c>
      <c r="G9" s="158">
        <v>0</v>
      </c>
      <c r="H9" s="158"/>
      <c r="I9" s="158">
        <v>3.1383737517831669</v>
      </c>
    </row>
    <row r="10" spans="1:9" s="93" customFormat="1" ht="12" x14ac:dyDescent="0.2">
      <c r="A10" s="93" t="s">
        <v>264</v>
      </c>
      <c r="B10" s="158">
        <v>0.87912087912087911</v>
      </c>
      <c r="C10" s="158">
        <v>0</v>
      </c>
      <c r="D10" s="158"/>
      <c r="E10" s="158">
        <v>0.5714285714285714</v>
      </c>
      <c r="F10" s="158">
        <v>0.97087378640776689</v>
      </c>
      <c r="G10" s="158">
        <v>0.40322580645161288</v>
      </c>
      <c r="H10" s="158"/>
      <c r="I10" s="158">
        <v>0.57061340941512129</v>
      </c>
    </row>
    <row r="11" spans="1:9" s="93" customFormat="1" ht="12" x14ac:dyDescent="0.2">
      <c r="A11" s="115" t="s">
        <v>265</v>
      </c>
      <c r="B11" s="158">
        <v>21.978021978021978</v>
      </c>
      <c r="C11" s="158">
        <v>21.544715447154474</v>
      </c>
      <c r="D11" s="158"/>
      <c r="E11" s="158">
        <v>23.428571428571431</v>
      </c>
      <c r="F11" s="158">
        <v>18.446601941747574</v>
      </c>
      <c r="G11" s="158">
        <v>20.967741935483872</v>
      </c>
      <c r="H11" s="158"/>
      <c r="I11" s="158">
        <v>21.825962910128389</v>
      </c>
    </row>
    <row r="12" spans="1:9" s="93" customFormat="1" ht="12" x14ac:dyDescent="0.2">
      <c r="A12" s="69" t="s">
        <v>0</v>
      </c>
      <c r="B12" s="172">
        <v>100</v>
      </c>
      <c r="C12" s="172">
        <v>100</v>
      </c>
      <c r="D12" s="172"/>
      <c r="E12" s="172">
        <v>99.999999999999986</v>
      </c>
      <c r="F12" s="172">
        <v>100</v>
      </c>
      <c r="G12" s="172">
        <v>100</v>
      </c>
      <c r="H12" s="172"/>
      <c r="I12" s="172">
        <v>100</v>
      </c>
    </row>
    <row r="13" spans="1:9" s="93" customFormat="1" ht="12" x14ac:dyDescent="0.2">
      <c r="A13" s="145" t="s">
        <v>231</v>
      </c>
    </row>
    <row r="14" spans="1:9" s="93" customFormat="1" ht="12" x14ac:dyDescent="0.2">
      <c r="A14" s="160"/>
    </row>
    <row r="15" spans="1:9" s="93" customFormat="1" ht="12" x14ac:dyDescent="0.2">
      <c r="A15" s="160"/>
    </row>
    <row r="16" spans="1:9" s="93" customFormat="1" ht="12" x14ac:dyDescent="0.2"/>
    <row r="17" spans="1:13" s="93" customFormat="1" x14ac:dyDescent="0.2">
      <c r="A17" s="90"/>
      <c r="E17" s="110"/>
      <c r="J17" s="90"/>
      <c r="K17" s="110"/>
      <c r="L17" s="110"/>
      <c r="M17" s="110"/>
    </row>
    <row r="18" spans="1:13" s="93" customFormat="1" x14ac:dyDescent="0.2">
      <c r="A18" s="90"/>
      <c r="E18" s="110"/>
      <c r="J18" s="90"/>
      <c r="K18" s="110"/>
      <c r="L18" s="110"/>
      <c r="M18" s="110"/>
    </row>
    <row r="19" spans="1:13" s="93" customFormat="1" x14ac:dyDescent="0.2">
      <c r="A19" s="90"/>
      <c r="E19" s="110"/>
      <c r="J19" s="90"/>
      <c r="K19" s="110"/>
      <c r="L19" s="110"/>
      <c r="M19" s="110"/>
    </row>
    <row r="20" spans="1:13" s="93" customFormat="1" x14ac:dyDescent="0.2">
      <c r="A20" s="90"/>
      <c r="E20" s="110"/>
      <c r="J20" s="90"/>
      <c r="K20" s="110"/>
      <c r="L20" s="110"/>
      <c r="M20" s="110"/>
    </row>
    <row r="21" spans="1:13" x14ac:dyDescent="0.2">
      <c r="B21" s="110"/>
      <c r="C21" s="110"/>
      <c r="D21" s="110"/>
      <c r="E21" s="110"/>
      <c r="K21" s="110"/>
      <c r="L21" s="110"/>
      <c r="M21" s="110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H28" sqref="H28"/>
    </sheetView>
  </sheetViews>
  <sheetFormatPr defaultRowHeight="12.75" x14ac:dyDescent="0.2"/>
  <cols>
    <col min="1" max="1" width="17.42578125" style="90" customWidth="1"/>
    <col min="2" max="3" width="13.7109375" style="90" customWidth="1"/>
    <col min="4" max="4" width="0.85546875" style="90" customWidth="1"/>
    <col min="5" max="7" width="11.42578125" style="90" customWidth="1"/>
    <col min="8" max="8" width="0.85546875" style="90" customWidth="1"/>
    <col min="9" max="9" width="13.7109375" style="90" customWidth="1"/>
    <col min="10" max="16384" width="9.140625" style="90"/>
  </cols>
  <sheetData>
    <row r="1" spans="1:9" x14ac:dyDescent="0.2">
      <c r="A1" s="92" t="s">
        <v>266</v>
      </c>
    </row>
    <row r="2" spans="1:9" x14ac:dyDescent="0.2">
      <c r="A2" s="153" t="s">
        <v>259</v>
      </c>
    </row>
    <row r="3" spans="1:9" s="93" customFormat="1" ht="12" x14ac:dyDescent="0.2"/>
    <row r="4" spans="1:9" s="93" customFormat="1" ht="12.75" customHeight="1" x14ac:dyDescent="0.2">
      <c r="A4" s="241" t="s">
        <v>267</v>
      </c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242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.75" customHeight="1" x14ac:dyDescent="0.2">
      <c r="A6" s="4"/>
      <c r="B6" s="124"/>
      <c r="C6" s="124"/>
      <c r="D6" s="124"/>
      <c r="E6" s="124"/>
      <c r="F6" s="124"/>
      <c r="G6" s="124"/>
      <c r="H6" s="124"/>
      <c r="I6" s="124"/>
    </row>
    <row r="7" spans="1:9" s="93" customFormat="1" ht="12" x14ac:dyDescent="0.2">
      <c r="A7" s="115" t="s">
        <v>268</v>
      </c>
      <c r="B7" s="158">
        <v>69.565217391304344</v>
      </c>
      <c r="C7" s="158">
        <v>63.157894736842103</v>
      </c>
      <c r="D7" s="158"/>
      <c r="E7" s="158">
        <v>75</v>
      </c>
      <c r="F7" s="158">
        <v>16.666666666666664</v>
      </c>
      <c r="G7" s="173" t="s">
        <v>81</v>
      </c>
      <c r="H7" s="158"/>
      <c r="I7" s="158">
        <v>66.666666666666657</v>
      </c>
    </row>
    <row r="8" spans="1:9" s="93" customFormat="1" ht="12" x14ac:dyDescent="0.2">
      <c r="A8" s="115" t="s">
        <v>269</v>
      </c>
      <c r="B8" s="158">
        <v>30.434782608695656</v>
      </c>
      <c r="C8" s="158">
        <v>36.84210526315789</v>
      </c>
      <c r="D8" s="158"/>
      <c r="E8" s="158">
        <v>25</v>
      </c>
      <c r="F8" s="158">
        <v>83.333333333333343</v>
      </c>
      <c r="G8" s="173" t="s">
        <v>81</v>
      </c>
      <c r="H8" s="158"/>
      <c r="I8" s="158">
        <v>33.333333333333329</v>
      </c>
    </row>
    <row r="9" spans="1:9" s="93" customFormat="1" ht="13.5" x14ac:dyDescent="0.2">
      <c r="A9" s="69" t="s">
        <v>114</v>
      </c>
      <c r="B9" s="172">
        <v>100</v>
      </c>
      <c r="C9" s="172">
        <v>100</v>
      </c>
      <c r="D9" s="172"/>
      <c r="E9" s="172">
        <v>100</v>
      </c>
      <c r="F9" s="172">
        <v>100</v>
      </c>
      <c r="G9" s="174" t="s">
        <v>81</v>
      </c>
      <c r="H9" s="172"/>
      <c r="I9" s="172">
        <v>99.999999999999986</v>
      </c>
    </row>
    <row r="10" spans="1:9" s="93" customFormat="1" ht="12" x14ac:dyDescent="0.2">
      <c r="A10" s="160" t="s">
        <v>270</v>
      </c>
    </row>
    <row r="11" spans="1:9" s="93" customFormat="1" ht="12" x14ac:dyDescent="0.2">
      <c r="A11" s="145" t="s">
        <v>271</v>
      </c>
    </row>
    <row r="12" spans="1:9" s="93" customFormat="1" ht="12" x14ac:dyDescent="0.2">
      <c r="A12" s="160"/>
    </row>
    <row r="13" spans="1:9" s="93" customFormat="1" ht="12" x14ac:dyDescent="0.2">
      <c r="E13" s="116"/>
      <c r="F13" s="116"/>
      <c r="G13" s="116"/>
    </row>
    <row r="14" spans="1:9" s="93" customFormat="1" ht="12" x14ac:dyDescent="0.2"/>
    <row r="15" spans="1:9" s="93" customFormat="1" ht="12" x14ac:dyDescent="0.2"/>
    <row r="16" spans="1:9" s="93" customFormat="1" ht="12" x14ac:dyDescent="0.2"/>
    <row r="17" s="93" customFormat="1" ht="12" x14ac:dyDescent="0.2"/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H28" sqref="H28"/>
    </sheetView>
  </sheetViews>
  <sheetFormatPr defaultRowHeight="12.75" x14ac:dyDescent="0.2"/>
  <cols>
    <col min="1" max="1" width="34.5703125" style="90" customWidth="1"/>
    <col min="2" max="3" width="12.140625" style="90" customWidth="1"/>
    <col min="4" max="4" width="0.85546875" style="90" customWidth="1"/>
    <col min="5" max="7" width="12.140625" style="90" customWidth="1"/>
    <col min="8" max="8" width="0.85546875" style="90" customWidth="1"/>
    <col min="9" max="9" width="12.140625" style="90" customWidth="1"/>
    <col min="10" max="10" width="19.140625" style="90" customWidth="1"/>
    <col min="11" max="16384" width="9.140625" style="90"/>
  </cols>
  <sheetData>
    <row r="1" spans="1:10" x14ac:dyDescent="0.2">
      <c r="A1" s="175" t="s">
        <v>272</v>
      </c>
    </row>
    <row r="2" spans="1:10" x14ac:dyDescent="0.2">
      <c r="A2" s="153" t="s">
        <v>273</v>
      </c>
    </row>
    <row r="3" spans="1:10" s="93" customFormat="1" ht="12" x14ac:dyDescent="0.2">
      <c r="F3" s="94"/>
      <c r="G3" s="94"/>
    </row>
    <row r="4" spans="1:10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10" s="93" customFormat="1" ht="12" x14ac:dyDescent="0.2">
      <c r="A5" s="97" t="s">
        <v>274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10" s="93" customFormat="1" ht="7.5" customHeight="1" x14ac:dyDescent="0.2">
      <c r="B6" s="124"/>
      <c r="C6" s="124"/>
      <c r="D6" s="124"/>
      <c r="E6" s="124"/>
      <c r="F6" s="124"/>
      <c r="G6" s="124"/>
      <c r="H6" s="4"/>
      <c r="I6" s="124"/>
    </row>
    <row r="7" spans="1:10" s="93" customFormat="1" ht="12.75" customHeight="1" x14ac:dyDescent="0.2">
      <c r="A7" s="98" t="s">
        <v>275</v>
      </c>
      <c r="B7" s="176">
        <v>38.580931263858091</v>
      </c>
      <c r="C7" s="176">
        <v>58.130081300813011</v>
      </c>
      <c r="D7" s="158"/>
      <c r="E7" s="176">
        <v>60.571428571428577</v>
      </c>
      <c r="F7" s="176">
        <v>62.135922330097081</v>
      </c>
      <c r="G7" s="176">
        <v>16.803278688524589</v>
      </c>
      <c r="H7" s="158"/>
      <c r="I7" s="176">
        <v>45.480631276901008</v>
      </c>
      <c r="J7" s="176"/>
    </row>
    <row r="8" spans="1:10" s="93" customFormat="1" ht="12.75" customHeight="1" x14ac:dyDescent="0.2">
      <c r="A8" s="115" t="s">
        <v>276</v>
      </c>
      <c r="B8" s="176">
        <v>21.064301552106429</v>
      </c>
      <c r="C8" s="176">
        <v>25.203252032520325</v>
      </c>
      <c r="D8" s="158"/>
      <c r="E8" s="176">
        <v>22.857142857142858</v>
      </c>
      <c r="F8" s="176">
        <v>19.417475728155338</v>
      </c>
      <c r="G8" s="176">
        <v>23.360655737704921</v>
      </c>
      <c r="H8" s="158"/>
      <c r="I8" s="176">
        <v>22.525107604017215</v>
      </c>
      <c r="J8" s="176"/>
    </row>
    <row r="9" spans="1:10" s="93" customFormat="1" ht="12.75" customHeight="1" x14ac:dyDescent="0.2">
      <c r="A9" s="98" t="s">
        <v>277</v>
      </c>
      <c r="B9" s="176">
        <v>12.86031042128603</v>
      </c>
      <c r="C9" s="176">
        <v>2.0325203252032518</v>
      </c>
      <c r="D9" s="158"/>
      <c r="E9" s="176">
        <v>1.7142857142857144</v>
      </c>
      <c r="F9" s="176">
        <v>0.97087378640776689</v>
      </c>
      <c r="G9" s="176">
        <v>22.950819672131146</v>
      </c>
      <c r="H9" s="158"/>
      <c r="I9" s="176">
        <v>9.0387374461979917</v>
      </c>
      <c r="J9" s="176"/>
    </row>
    <row r="10" spans="1:10" s="93" customFormat="1" ht="12" x14ac:dyDescent="0.2">
      <c r="A10" s="115" t="s">
        <v>278</v>
      </c>
      <c r="B10" s="176">
        <v>0.66518847006651882</v>
      </c>
      <c r="C10" s="176">
        <v>0.81300813008130091</v>
      </c>
      <c r="D10" s="158"/>
      <c r="E10" s="176">
        <v>0.85714285714285721</v>
      </c>
      <c r="F10" s="176">
        <v>0.97087378640776689</v>
      </c>
      <c r="G10" s="176">
        <v>0.4098360655737705</v>
      </c>
      <c r="H10" s="158"/>
      <c r="I10" s="176">
        <v>0.71736011477761841</v>
      </c>
      <c r="J10" s="176"/>
    </row>
    <row r="11" spans="1:10" s="93" customFormat="1" ht="12" x14ac:dyDescent="0.2">
      <c r="A11" s="98" t="s">
        <v>279</v>
      </c>
      <c r="B11" s="176">
        <v>4.434589800443459</v>
      </c>
      <c r="C11" s="176">
        <v>4.8780487804878048</v>
      </c>
      <c r="D11" s="158"/>
      <c r="E11" s="176">
        <v>5.7142857142857144</v>
      </c>
      <c r="F11" s="176">
        <v>6.7961165048543686</v>
      </c>
      <c r="G11" s="176">
        <v>2.0491803278688523</v>
      </c>
      <c r="H11" s="158"/>
      <c r="I11" s="176">
        <v>4.5911047345767582</v>
      </c>
      <c r="J11" s="176"/>
    </row>
    <row r="12" spans="1:10" s="93" customFormat="1" ht="12.75" customHeight="1" x14ac:dyDescent="0.2">
      <c r="A12" s="115" t="s">
        <v>280</v>
      </c>
      <c r="B12" s="176">
        <v>3.1042128603104215</v>
      </c>
      <c r="C12" s="176">
        <v>8.9430894308943092</v>
      </c>
      <c r="D12" s="176"/>
      <c r="E12" s="176">
        <v>8.2857142857142847</v>
      </c>
      <c r="F12" s="176">
        <v>6.7961165048543686</v>
      </c>
      <c r="G12" s="176">
        <v>0</v>
      </c>
      <c r="H12" s="176"/>
      <c r="I12" s="176">
        <v>5.1649928263988523</v>
      </c>
      <c r="J12" s="176"/>
    </row>
    <row r="13" spans="1:10" s="93" customFormat="1" ht="12" x14ac:dyDescent="0.2">
      <c r="A13" s="121" t="s">
        <v>256</v>
      </c>
      <c r="B13" s="177">
        <v>20.17738359201774</v>
      </c>
      <c r="C13" s="177">
        <v>2.4390243902439024</v>
      </c>
      <c r="D13" s="131"/>
      <c r="E13" s="177">
        <v>2</v>
      </c>
      <c r="F13" s="177">
        <v>3.8834951456310676</v>
      </c>
      <c r="G13" s="177">
        <v>35.245901639344261</v>
      </c>
      <c r="H13" s="131"/>
      <c r="I13" s="177">
        <v>13.916786226685796</v>
      </c>
      <c r="J13" s="178"/>
    </row>
    <row r="14" spans="1:10" s="93" customFormat="1" ht="12" x14ac:dyDescent="0.2">
      <c r="A14" s="145" t="s">
        <v>281</v>
      </c>
    </row>
    <row r="15" spans="1:10" s="93" customFormat="1" ht="12" x14ac:dyDescent="0.2">
      <c r="A15" s="160"/>
    </row>
    <row r="16" spans="1:10" x14ac:dyDescent="0.2">
      <c r="A16" s="160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selection activeCell="H28" sqref="H28"/>
    </sheetView>
  </sheetViews>
  <sheetFormatPr defaultRowHeight="12.75" x14ac:dyDescent="0.2"/>
  <cols>
    <col min="1" max="1" width="42" style="90" customWidth="1"/>
    <col min="2" max="3" width="12.28515625" style="90" customWidth="1"/>
    <col min="4" max="4" width="0.85546875" style="90" customWidth="1"/>
    <col min="5" max="7" width="10.7109375" style="90" customWidth="1"/>
    <col min="8" max="8" width="0.85546875" style="90" customWidth="1"/>
    <col min="9" max="9" width="12.28515625" style="90" customWidth="1"/>
    <col min="10" max="16384" width="9.140625" style="90"/>
  </cols>
  <sheetData>
    <row r="1" spans="1:15" x14ac:dyDescent="0.2">
      <c r="A1" s="92" t="s">
        <v>282</v>
      </c>
    </row>
    <row r="2" spans="1:15" x14ac:dyDescent="0.2">
      <c r="A2" s="153" t="s">
        <v>259</v>
      </c>
    </row>
    <row r="3" spans="1:15" s="93" customFormat="1" ht="12" x14ac:dyDescent="0.2">
      <c r="G3" s="4"/>
    </row>
    <row r="4" spans="1:15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15" s="93" customFormat="1" ht="12" x14ac:dyDescent="0.2">
      <c r="A5" s="97" t="s">
        <v>283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15" s="93" customFormat="1" ht="6" customHeight="1" x14ac:dyDescent="0.2">
      <c r="A6" s="4"/>
      <c r="B6" s="124"/>
      <c r="C6" s="124"/>
      <c r="D6" s="124"/>
      <c r="E6" s="124"/>
      <c r="F6" s="124"/>
      <c r="G6" s="124"/>
      <c r="H6" s="4"/>
      <c r="I6" s="124"/>
    </row>
    <row r="7" spans="1:15" s="93" customFormat="1" x14ac:dyDescent="0.2">
      <c r="A7" s="90" t="s">
        <v>284</v>
      </c>
      <c r="B7" s="158">
        <v>37.674418604651159</v>
      </c>
      <c r="C7" s="158">
        <v>15.040650406504067</v>
      </c>
      <c r="D7" s="158" t="e">
        <v>#DIV/0!</v>
      </c>
      <c r="E7" s="158">
        <v>14.285714285714285</v>
      </c>
      <c r="F7" s="158">
        <v>9.8039215686274517</v>
      </c>
      <c r="G7" s="158">
        <v>57.201646090534972</v>
      </c>
      <c r="H7" s="158" t="e">
        <v>#DIV/0!</v>
      </c>
      <c r="I7" s="158">
        <v>28.633093525179852</v>
      </c>
      <c r="K7" s="90"/>
      <c r="L7" s="110"/>
      <c r="M7" s="110"/>
      <c r="N7" s="110"/>
      <c r="O7" s="110"/>
    </row>
    <row r="8" spans="1:15" s="93" customFormat="1" ht="12" customHeight="1" x14ac:dyDescent="0.2">
      <c r="A8" s="90" t="s">
        <v>285</v>
      </c>
      <c r="B8" s="158">
        <v>14.186046511627906</v>
      </c>
      <c r="C8" s="158">
        <v>27.64227642276423</v>
      </c>
      <c r="D8" s="158" t="e">
        <v>#DIV/0!</v>
      </c>
      <c r="E8" s="158">
        <v>26</v>
      </c>
      <c r="F8" s="158">
        <v>28.431372549019606</v>
      </c>
      <c r="G8" s="158">
        <v>3.7037037037037033</v>
      </c>
      <c r="H8" s="158" t="e">
        <v>#DIV/0!</v>
      </c>
      <c r="I8" s="158">
        <v>18.561151079136689</v>
      </c>
      <c r="K8" s="90"/>
      <c r="L8" s="110"/>
      <c r="M8" s="110"/>
      <c r="N8" s="110"/>
      <c r="O8" s="110"/>
    </row>
    <row r="9" spans="1:15" s="93" customFormat="1" ht="12" customHeight="1" x14ac:dyDescent="0.2">
      <c r="A9" s="90" t="s">
        <v>286</v>
      </c>
      <c r="B9" s="158">
        <v>12.093023255813954</v>
      </c>
      <c r="C9" s="158">
        <v>21.544715447154474</v>
      </c>
      <c r="D9" s="158" t="e">
        <v>#DIV/0!</v>
      </c>
      <c r="E9" s="158">
        <v>21.714285714285715</v>
      </c>
      <c r="F9" s="158">
        <v>28.431372549019606</v>
      </c>
      <c r="G9" s="158">
        <v>0</v>
      </c>
      <c r="H9" s="158" t="e">
        <v>#DIV/0!</v>
      </c>
      <c r="I9" s="158">
        <v>15.107913669064748</v>
      </c>
      <c r="K9" s="90"/>
      <c r="L9" s="110"/>
      <c r="M9" s="110"/>
      <c r="N9" s="110"/>
      <c r="O9" s="110"/>
    </row>
    <row r="10" spans="1:15" s="93" customFormat="1" ht="12" customHeight="1" x14ac:dyDescent="0.2">
      <c r="A10" s="90" t="s">
        <v>287</v>
      </c>
      <c r="B10" s="158">
        <v>5.3488372093023253</v>
      </c>
      <c r="C10" s="158">
        <v>6.0975609756097562</v>
      </c>
      <c r="D10" s="158" t="e">
        <v>#DIV/0!</v>
      </c>
      <c r="E10" s="158">
        <v>8.5714285714285712</v>
      </c>
      <c r="F10" s="158">
        <v>6.8627450980392162</v>
      </c>
      <c r="G10" s="158">
        <v>0.41152263374485598</v>
      </c>
      <c r="H10" s="158" t="e">
        <v>#DIV/0!</v>
      </c>
      <c r="I10" s="158">
        <v>5.4676258992805753</v>
      </c>
      <c r="K10" s="90"/>
      <c r="L10" s="110"/>
      <c r="M10" s="110"/>
      <c r="N10" s="110"/>
      <c r="O10" s="110"/>
    </row>
    <row r="11" spans="1:15" s="93" customFormat="1" x14ac:dyDescent="0.2">
      <c r="A11" s="90" t="s">
        <v>288</v>
      </c>
      <c r="B11" s="158">
        <v>6.279069767441861</v>
      </c>
      <c r="C11" s="158">
        <v>1.6260162601626018</v>
      </c>
      <c r="D11" s="158" t="e">
        <v>#DIV/0!</v>
      </c>
      <c r="E11" s="158">
        <v>0.85714285714285721</v>
      </c>
      <c r="F11" s="158">
        <v>0.98039215686274506</v>
      </c>
      <c r="G11" s="158">
        <v>11.111111111111111</v>
      </c>
      <c r="H11" s="158" t="e">
        <v>#DIV/0!</v>
      </c>
      <c r="I11" s="158">
        <v>4.4604316546762588</v>
      </c>
      <c r="K11" s="90"/>
      <c r="L11" s="110"/>
      <c r="M11" s="110"/>
      <c r="N11" s="110"/>
      <c r="O11" s="110"/>
    </row>
    <row r="12" spans="1:15" s="93" customFormat="1" x14ac:dyDescent="0.2">
      <c r="A12" s="90" t="s">
        <v>289</v>
      </c>
      <c r="B12" s="158">
        <v>2.3255813953488373</v>
      </c>
      <c r="C12" s="158">
        <v>6.0975609756097562</v>
      </c>
      <c r="D12" s="158" t="e">
        <v>#DIV/0!</v>
      </c>
      <c r="E12" s="158">
        <v>5.1428571428571423</v>
      </c>
      <c r="F12" s="158">
        <v>5.8823529411764701</v>
      </c>
      <c r="G12" s="158">
        <v>0.41152263374485598</v>
      </c>
      <c r="H12" s="158" t="e">
        <v>#DIV/0!</v>
      </c>
      <c r="I12" s="158">
        <v>3.5971223021582732</v>
      </c>
      <c r="K12" s="90"/>
      <c r="L12" s="110"/>
      <c r="M12" s="110"/>
      <c r="N12" s="110"/>
      <c r="O12" s="110"/>
    </row>
    <row r="13" spans="1:15" s="93" customFormat="1" x14ac:dyDescent="0.2">
      <c r="A13" s="90" t="s">
        <v>290</v>
      </c>
      <c r="B13" s="158">
        <v>3.7209302325581395</v>
      </c>
      <c r="C13" s="158">
        <v>3.6585365853658534</v>
      </c>
      <c r="D13" s="158" t="e">
        <v>#DIV/0!</v>
      </c>
      <c r="E13" s="158">
        <v>6.2857142857142865</v>
      </c>
      <c r="F13" s="158">
        <v>2.9411764705882351</v>
      </c>
      <c r="G13" s="158">
        <v>0</v>
      </c>
      <c r="H13" s="158" t="e">
        <v>#DIV/0!</v>
      </c>
      <c r="I13" s="158">
        <v>3.5971223021582732</v>
      </c>
      <c r="K13" s="90"/>
      <c r="L13" s="110"/>
      <c r="M13" s="110"/>
      <c r="N13" s="110"/>
      <c r="O13" s="110"/>
    </row>
    <row r="14" spans="1:15" s="93" customFormat="1" x14ac:dyDescent="0.2">
      <c r="A14" s="90" t="s">
        <v>291</v>
      </c>
      <c r="B14" s="158">
        <v>4.8837209302325579</v>
      </c>
      <c r="C14" s="158">
        <v>0.81300813008130091</v>
      </c>
      <c r="D14" s="158" t="e">
        <v>#DIV/0!</v>
      </c>
      <c r="E14" s="158">
        <v>0</v>
      </c>
      <c r="F14" s="158">
        <v>0.98039215686274506</v>
      </c>
      <c r="G14" s="158">
        <v>9.0534979423868318</v>
      </c>
      <c r="H14" s="158" t="e">
        <v>#DIV/0!</v>
      </c>
      <c r="I14" s="158">
        <v>3.3093525179856114</v>
      </c>
      <c r="K14" s="90"/>
      <c r="L14" s="110"/>
      <c r="M14" s="110"/>
      <c r="N14" s="110"/>
      <c r="O14" s="110"/>
    </row>
    <row r="15" spans="1:15" s="93" customFormat="1" x14ac:dyDescent="0.2">
      <c r="A15" s="90" t="s">
        <v>292</v>
      </c>
      <c r="B15" s="158">
        <v>2.558139534883721</v>
      </c>
      <c r="C15" s="158">
        <v>4.0650406504065035</v>
      </c>
      <c r="D15" s="158" t="e">
        <v>#DIV/0!</v>
      </c>
      <c r="E15" s="158">
        <v>3.1428571428571432</v>
      </c>
      <c r="F15" s="158">
        <v>3.9215686274509802</v>
      </c>
      <c r="G15" s="158">
        <v>2.4691358024691357</v>
      </c>
      <c r="H15" s="158" t="e">
        <v>#DIV/0!</v>
      </c>
      <c r="I15" s="158">
        <v>3.0215827338129495</v>
      </c>
      <c r="K15" s="90"/>
      <c r="L15" s="110"/>
      <c r="M15" s="110"/>
      <c r="N15" s="110"/>
      <c r="O15" s="110"/>
    </row>
    <row r="16" spans="1:15" s="93" customFormat="1" x14ac:dyDescent="0.2">
      <c r="A16" s="90" t="s">
        <v>293</v>
      </c>
      <c r="B16" s="158">
        <v>1.8604651162790697</v>
      </c>
      <c r="C16" s="158">
        <v>4.4715447154471546</v>
      </c>
      <c r="D16" s="158" t="e">
        <v>#DIV/0!</v>
      </c>
      <c r="E16" s="158">
        <v>4.5714285714285712</v>
      </c>
      <c r="F16" s="158">
        <v>2.9411764705882351</v>
      </c>
      <c r="G16" s="158">
        <v>0</v>
      </c>
      <c r="H16" s="158" t="e">
        <v>#DIV/0!</v>
      </c>
      <c r="I16" s="158">
        <v>2.7338129496402876</v>
      </c>
      <c r="K16" s="90"/>
      <c r="L16" s="110"/>
      <c r="M16" s="110"/>
      <c r="N16" s="110"/>
      <c r="O16" s="110"/>
    </row>
    <row r="17" spans="1:15" s="93" customFormat="1" x14ac:dyDescent="0.2">
      <c r="A17" s="90" t="s">
        <v>254</v>
      </c>
      <c r="B17" s="158">
        <v>0</v>
      </c>
      <c r="C17" s="158">
        <v>0.40650406504065045</v>
      </c>
      <c r="D17" s="158" t="e">
        <v>#DIV/0!</v>
      </c>
      <c r="E17" s="158">
        <v>0</v>
      </c>
      <c r="F17" s="158">
        <v>0</v>
      </c>
      <c r="G17" s="158">
        <v>6.1728395061728394</v>
      </c>
      <c r="H17" s="158" t="e">
        <v>#DIV/0!</v>
      </c>
      <c r="I17" s="158">
        <v>2.1582733812949639</v>
      </c>
      <c r="K17" s="90"/>
      <c r="L17" s="110"/>
      <c r="M17" s="110"/>
      <c r="N17" s="110"/>
      <c r="O17" s="110"/>
    </row>
    <row r="18" spans="1:15" s="93" customFormat="1" x14ac:dyDescent="0.2">
      <c r="A18" s="90" t="s">
        <v>294</v>
      </c>
      <c r="B18" s="158">
        <v>0.69767441860465118</v>
      </c>
      <c r="C18" s="158">
        <v>2.4390243902439024</v>
      </c>
      <c r="D18" s="158" t="e">
        <v>#DIV/0!</v>
      </c>
      <c r="E18" s="158">
        <v>1.4285714285714286</v>
      </c>
      <c r="F18" s="158">
        <v>3.9215686274509802</v>
      </c>
      <c r="G18" s="158">
        <v>0</v>
      </c>
      <c r="H18" s="158" t="e">
        <v>#DIV/0!</v>
      </c>
      <c r="I18" s="158">
        <v>1.2949640287769784</v>
      </c>
      <c r="K18" s="90"/>
      <c r="L18" s="110"/>
      <c r="M18" s="110"/>
      <c r="N18" s="110"/>
      <c r="O18" s="110"/>
    </row>
    <row r="19" spans="1:15" s="93" customFormat="1" x14ac:dyDescent="0.2">
      <c r="A19" s="90" t="s">
        <v>295</v>
      </c>
      <c r="B19" s="158">
        <v>0</v>
      </c>
      <c r="C19" s="158">
        <v>0.81300813008130091</v>
      </c>
      <c r="D19" s="158" t="e">
        <v>#DIV/0!</v>
      </c>
      <c r="E19" s="158">
        <v>2</v>
      </c>
      <c r="F19" s="158">
        <v>0</v>
      </c>
      <c r="G19" s="158">
        <v>0</v>
      </c>
      <c r="H19" s="158" t="e">
        <v>#DIV/0!</v>
      </c>
      <c r="I19" s="158">
        <v>1.0071942446043165</v>
      </c>
      <c r="K19" s="90"/>
      <c r="L19" s="110"/>
      <c r="M19" s="110"/>
      <c r="N19" s="110"/>
      <c r="O19" s="110"/>
    </row>
    <row r="20" spans="1:15" s="93" customFormat="1" x14ac:dyDescent="0.2">
      <c r="A20" s="90" t="s">
        <v>296</v>
      </c>
      <c r="B20" s="158">
        <v>0.46511627906976744</v>
      </c>
      <c r="C20" s="158">
        <v>0.81300813008130091</v>
      </c>
      <c r="D20" s="158" t="e">
        <v>#DIV/0!</v>
      </c>
      <c r="E20" s="158">
        <v>1.1428571428571428</v>
      </c>
      <c r="F20" s="158">
        <v>0</v>
      </c>
      <c r="G20" s="158">
        <v>0</v>
      </c>
      <c r="H20" s="158" t="e">
        <v>#DIV/0!</v>
      </c>
      <c r="I20" s="158">
        <v>0.57553956834532372</v>
      </c>
      <c r="K20" s="90"/>
      <c r="L20" s="110"/>
      <c r="M20" s="110"/>
      <c r="N20" s="110"/>
      <c r="O20" s="110"/>
    </row>
    <row r="21" spans="1:15" s="93" customFormat="1" x14ac:dyDescent="0.2">
      <c r="A21" s="90" t="s">
        <v>297</v>
      </c>
      <c r="B21" s="158">
        <v>0.46511627906976744</v>
      </c>
      <c r="C21" s="158">
        <v>0</v>
      </c>
      <c r="D21" s="158" t="e">
        <v>#DIV/0!</v>
      </c>
      <c r="E21" s="158">
        <v>0</v>
      </c>
      <c r="F21" s="158">
        <v>0.98039215686274506</v>
      </c>
      <c r="G21" s="158">
        <v>0.41152263374485598</v>
      </c>
      <c r="H21" s="158" t="e">
        <v>#DIV/0!</v>
      </c>
      <c r="I21" s="158">
        <v>0.28776978417266186</v>
      </c>
      <c r="K21" s="90"/>
      <c r="L21" s="110"/>
      <c r="M21" s="110"/>
      <c r="N21" s="110"/>
      <c r="O21" s="110"/>
    </row>
    <row r="22" spans="1:15" s="93" customFormat="1" x14ac:dyDescent="0.2">
      <c r="A22" s="90" t="s">
        <v>298</v>
      </c>
      <c r="B22" s="158">
        <v>0.23255813953488372</v>
      </c>
      <c r="C22" s="158">
        <v>0</v>
      </c>
      <c r="D22" s="158" t="e">
        <v>#DIV/0!</v>
      </c>
      <c r="E22" s="158">
        <v>0.2857142857142857</v>
      </c>
      <c r="F22" s="158">
        <v>0</v>
      </c>
      <c r="G22" s="158">
        <v>0</v>
      </c>
      <c r="H22" s="158" t="e">
        <v>#DIV/0!</v>
      </c>
      <c r="I22" s="158">
        <v>0.14388489208633093</v>
      </c>
      <c r="K22" s="90"/>
      <c r="L22" s="110"/>
      <c r="M22" s="110"/>
      <c r="N22" s="110"/>
      <c r="O22" s="110"/>
    </row>
    <row r="23" spans="1:15" s="93" customFormat="1" x14ac:dyDescent="0.2">
      <c r="A23" s="90" t="s">
        <v>265</v>
      </c>
      <c r="B23" s="158">
        <v>2.7906976744186047</v>
      </c>
      <c r="C23" s="158">
        <v>4.4715447154471546</v>
      </c>
      <c r="D23" s="158" t="e">
        <v>#DIV/0!</v>
      </c>
      <c r="E23" s="158">
        <v>4.5714285714285712</v>
      </c>
      <c r="F23" s="158">
        <v>2.9411764705882351</v>
      </c>
      <c r="G23" s="158">
        <v>1.6460905349794239</v>
      </c>
      <c r="H23" s="158" t="e">
        <v>#DIV/0!</v>
      </c>
      <c r="I23" s="158">
        <v>3.3093525179856114</v>
      </c>
      <c r="K23" s="90"/>
      <c r="L23" s="110"/>
      <c r="M23" s="110"/>
      <c r="N23" s="110"/>
      <c r="O23" s="110"/>
    </row>
    <row r="24" spans="1:15" s="93" customFormat="1" x14ac:dyDescent="0.2">
      <c r="A24" s="90" t="s">
        <v>256</v>
      </c>
      <c r="B24" s="158">
        <v>4.4186046511627906</v>
      </c>
      <c r="C24" s="158">
        <v>0</v>
      </c>
      <c r="D24" s="158" t="e">
        <v>#DIV/0!</v>
      </c>
      <c r="E24" s="158">
        <v>0</v>
      </c>
      <c r="F24" s="158">
        <v>0.98039215686274506</v>
      </c>
      <c r="G24" s="158">
        <v>7.4074074074074066</v>
      </c>
      <c r="H24" s="158" t="e">
        <v>#DIV/0!</v>
      </c>
      <c r="I24" s="158">
        <v>2.7338129496402876</v>
      </c>
      <c r="K24" s="90"/>
      <c r="L24" s="110"/>
      <c r="M24" s="110"/>
      <c r="N24" s="110"/>
      <c r="O24" s="110"/>
    </row>
    <row r="25" spans="1:15" s="93" customFormat="1" ht="12" x14ac:dyDescent="0.2">
      <c r="A25" s="69" t="s">
        <v>0</v>
      </c>
      <c r="B25" s="172">
        <v>100.00000000000001</v>
      </c>
      <c r="C25" s="172">
        <v>99.999999999999986</v>
      </c>
      <c r="D25" s="172"/>
      <c r="E25" s="172">
        <v>100</v>
      </c>
      <c r="F25" s="172">
        <v>99.999999999999986</v>
      </c>
      <c r="G25" s="172">
        <v>99.999999999999972</v>
      </c>
      <c r="H25" s="172"/>
      <c r="I25" s="172">
        <v>99.999999999999972</v>
      </c>
    </row>
    <row r="26" spans="1:15" s="93" customFormat="1" ht="12" x14ac:dyDescent="0.2">
      <c r="A26" s="145" t="s">
        <v>299</v>
      </c>
    </row>
    <row r="27" spans="1:15" s="93" customFormat="1" ht="12" x14ac:dyDescent="0.2">
      <c r="A27" s="160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H28" sqref="H28"/>
    </sheetView>
  </sheetViews>
  <sheetFormatPr defaultRowHeight="12.75" x14ac:dyDescent="0.2"/>
  <cols>
    <col min="1" max="1" width="51.85546875" style="90" customWidth="1"/>
    <col min="2" max="3" width="12" style="90" customWidth="1"/>
    <col min="4" max="4" width="0.85546875" style="90" customWidth="1"/>
    <col min="5" max="6" width="12" style="90" customWidth="1"/>
    <col min="7" max="7" width="10.85546875" style="90" customWidth="1"/>
    <col min="8" max="8" width="1" style="90" customWidth="1"/>
    <col min="9" max="9" width="12" style="90" customWidth="1"/>
    <col min="10" max="16384" width="9.140625" style="90"/>
  </cols>
  <sheetData>
    <row r="1" spans="1:10" x14ac:dyDescent="0.2">
      <c r="A1" s="179" t="s">
        <v>300</v>
      </c>
    </row>
    <row r="2" spans="1:10" x14ac:dyDescent="0.2">
      <c r="A2" s="153" t="s">
        <v>301</v>
      </c>
    </row>
    <row r="3" spans="1:10" s="93" customFormat="1" ht="12" x14ac:dyDescent="0.2">
      <c r="F3" s="94"/>
      <c r="G3" s="94"/>
    </row>
    <row r="4" spans="1:10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10" s="93" customFormat="1" ht="12" x14ac:dyDescent="0.2">
      <c r="A5" s="97" t="s">
        <v>302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10" s="93" customFormat="1" ht="6" customHeight="1" x14ac:dyDescent="0.2">
      <c r="A6" s="4"/>
      <c r="B6" s="124"/>
      <c r="C6" s="124"/>
      <c r="D6" s="124"/>
      <c r="E6" s="124"/>
      <c r="F6" s="124"/>
      <c r="G6" s="124"/>
      <c r="H6" s="4"/>
      <c r="I6" s="124"/>
      <c r="J6" s="4"/>
    </row>
    <row r="7" spans="1:10" s="93" customFormat="1" ht="12" x14ac:dyDescent="0.2">
      <c r="A7" s="115" t="s">
        <v>303</v>
      </c>
      <c r="B7" s="176">
        <v>5.4945054945054945</v>
      </c>
      <c r="C7" s="176">
        <v>12.195121951219512</v>
      </c>
      <c r="D7" s="142">
        <v>0</v>
      </c>
      <c r="E7" s="176">
        <v>12</v>
      </c>
      <c r="F7" s="176">
        <v>10.679611650485436</v>
      </c>
      <c r="G7" s="176">
        <v>0.80645161290322576</v>
      </c>
      <c r="H7" s="176"/>
      <c r="I7" s="176">
        <v>7.8459343794579164</v>
      </c>
      <c r="J7" s="180"/>
    </row>
    <row r="8" spans="1:10" s="93" customFormat="1" ht="12.75" customHeight="1" x14ac:dyDescent="0.2">
      <c r="A8" s="115" t="s">
        <v>304</v>
      </c>
      <c r="B8" s="176">
        <v>8.5714285714285712</v>
      </c>
      <c r="C8" s="176">
        <v>1.6260162601626018</v>
      </c>
      <c r="D8" s="142">
        <v>0</v>
      </c>
      <c r="E8" s="176">
        <v>0.5714285714285714</v>
      </c>
      <c r="F8" s="176">
        <v>0</v>
      </c>
      <c r="G8" s="176">
        <v>16.532258064516128</v>
      </c>
      <c r="H8" s="176"/>
      <c r="I8" s="176">
        <v>6.1340941512125529</v>
      </c>
      <c r="J8" s="180"/>
    </row>
    <row r="9" spans="1:10" s="93" customFormat="1" ht="12" x14ac:dyDescent="0.2">
      <c r="A9" s="115" t="s">
        <v>305</v>
      </c>
      <c r="B9" s="176">
        <v>18.681318681318682</v>
      </c>
      <c r="C9" s="176">
        <v>20.325203252032519</v>
      </c>
      <c r="D9" s="142">
        <v>0</v>
      </c>
      <c r="E9" s="176">
        <v>15.142857142857144</v>
      </c>
      <c r="F9" s="176">
        <v>10.679611650485436</v>
      </c>
      <c r="G9" s="176">
        <v>28.62903225806452</v>
      </c>
      <c r="H9" s="176"/>
      <c r="I9" s="176">
        <v>19.258202567760343</v>
      </c>
      <c r="J9" s="180"/>
    </row>
    <row r="10" spans="1:10" s="93" customFormat="1" ht="13.5" customHeight="1" x14ac:dyDescent="0.2">
      <c r="A10" s="115" t="s">
        <v>306</v>
      </c>
      <c r="B10" s="176">
        <v>9.0109890109890109</v>
      </c>
      <c r="C10" s="176">
        <v>10.975609756097562</v>
      </c>
      <c r="D10" s="142">
        <v>0</v>
      </c>
      <c r="E10" s="176">
        <v>14.285714285714285</v>
      </c>
      <c r="F10" s="176">
        <v>11.650485436893204</v>
      </c>
      <c r="G10" s="176">
        <v>2.4193548387096775</v>
      </c>
      <c r="H10" s="176"/>
      <c r="I10" s="176">
        <v>9.7004279600570626</v>
      </c>
      <c r="J10" s="180"/>
    </row>
    <row r="11" spans="1:10" s="93" customFormat="1" ht="12.75" customHeight="1" x14ac:dyDescent="0.2">
      <c r="A11" s="115" t="s">
        <v>307</v>
      </c>
      <c r="B11" s="176">
        <v>25.274725274725274</v>
      </c>
      <c r="C11" s="176">
        <v>42.276422764227647</v>
      </c>
      <c r="D11" s="142">
        <v>0</v>
      </c>
      <c r="E11" s="176">
        <v>50.857142857142854</v>
      </c>
      <c r="F11" s="176">
        <v>32.038834951456316</v>
      </c>
      <c r="G11" s="176">
        <v>3.225806451612903</v>
      </c>
      <c r="H11" s="176"/>
      <c r="I11" s="176">
        <v>31.24108416547789</v>
      </c>
      <c r="J11" s="180"/>
    </row>
    <row r="12" spans="1:10" s="93" customFormat="1" ht="12.75" customHeight="1" x14ac:dyDescent="0.2">
      <c r="A12" s="115" t="s">
        <v>308</v>
      </c>
      <c r="B12" s="176">
        <v>24.395604395604394</v>
      </c>
      <c r="C12" s="176">
        <v>10.16260162601626</v>
      </c>
      <c r="D12" s="142"/>
      <c r="E12" s="176">
        <v>7.7142857142857135</v>
      </c>
      <c r="F12" s="176">
        <v>19.417475728155338</v>
      </c>
      <c r="G12" s="176">
        <v>35.887096774193552</v>
      </c>
      <c r="H12" s="176"/>
      <c r="I12" s="176">
        <v>19.400855920114125</v>
      </c>
      <c r="J12" s="180"/>
    </row>
    <row r="13" spans="1:10" s="93" customFormat="1" ht="12.75" customHeight="1" x14ac:dyDescent="0.2">
      <c r="A13" s="115" t="s">
        <v>309</v>
      </c>
      <c r="B13" s="176">
        <v>9.2307692307692317</v>
      </c>
      <c r="C13" s="176">
        <v>0.81300813008130091</v>
      </c>
      <c r="D13" s="142"/>
      <c r="E13" s="176">
        <v>0</v>
      </c>
      <c r="F13" s="176">
        <v>1.9417475728155338</v>
      </c>
      <c r="G13" s="176">
        <v>16.93548387096774</v>
      </c>
      <c r="H13" s="176"/>
      <c r="I13" s="176">
        <v>6.2767475035663338</v>
      </c>
      <c r="J13" s="180"/>
    </row>
    <row r="14" spans="1:10" s="93" customFormat="1" ht="12.75" customHeight="1" x14ac:dyDescent="0.2">
      <c r="A14" s="115" t="s">
        <v>265</v>
      </c>
      <c r="B14" s="176">
        <v>10.76923076923077</v>
      </c>
      <c r="C14" s="176">
        <v>7.3170731707317067</v>
      </c>
      <c r="D14" s="142"/>
      <c r="E14" s="176">
        <v>4.2857142857142856</v>
      </c>
      <c r="F14" s="176">
        <v>17.475728155339805</v>
      </c>
      <c r="G14" s="176">
        <v>13.709677419354838</v>
      </c>
      <c r="H14" s="176"/>
      <c r="I14" s="176">
        <v>9.5577746077032817</v>
      </c>
      <c r="J14" s="180"/>
    </row>
    <row r="15" spans="1:10" s="93" customFormat="1" ht="12" x14ac:dyDescent="0.2">
      <c r="A15" s="181" t="s">
        <v>256</v>
      </c>
      <c r="B15" s="177">
        <v>0.21978021978021978</v>
      </c>
      <c r="C15" s="177">
        <v>0.81300813008130091</v>
      </c>
      <c r="D15" s="182">
        <v>0</v>
      </c>
      <c r="E15" s="177">
        <v>0.85714285714285721</v>
      </c>
      <c r="F15" s="177">
        <v>0</v>
      </c>
      <c r="G15" s="177">
        <v>0</v>
      </c>
      <c r="H15" s="177"/>
      <c r="I15" s="177">
        <v>0.42796005706134094</v>
      </c>
      <c r="J15" s="180"/>
    </row>
    <row r="16" spans="1:10" s="93" customFormat="1" ht="12" x14ac:dyDescent="0.2">
      <c r="A16" s="145" t="s">
        <v>310</v>
      </c>
    </row>
    <row r="17" spans="1:1" s="93" customFormat="1" ht="12" x14ac:dyDescent="0.2">
      <c r="A17" s="160"/>
    </row>
    <row r="18" spans="1:1" x14ac:dyDescent="0.2">
      <c r="A18" s="160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zoomScaleNormal="100" workbookViewId="0">
      <selection activeCell="C30" sqref="C30"/>
    </sheetView>
  </sheetViews>
  <sheetFormatPr defaultRowHeight="15" x14ac:dyDescent="0.25"/>
  <cols>
    <col min="1" max="1" width="45.85546875" customWidth="1"/>
    <col min="2" max="2" width="13.140625" customWidth="1"/>
    <col min="3" max="3" width="21.28515625" customWidth="1"/>
    <col min="4" max="4" width="12.42578125" customWidth="1"/>
  </cols>
  <sheetData>
    <row r="1" spans="1:4" x14ac:dyDescent="0.25">
      <c r="A1" s="3" t="s">
        <v>136</v>
      </c>
    </row>
    <row r="2" spans="1:4" x14ac:dyDescent="0.25">
      <c r="A2" s="3"/>
    </row>
    <row r="3" spans="1:4" ht="37.5" customHeight="1" x14ac:dyDescent="0.25">
      <c r="A3" s="34" t="s">
        <v>28</v>
      </c>
      <c r="B3" s="25" t="s">
        <v>10</v>
      </c>
      <c r="C3" s="26" t="s">
        <v>11</v>
      </c>
      <c r="D3" s="27" t="s">
        <v>0</v>
      </c>
    </row>
    <row r="4" spans="1:4" ht="14.25" customHeight="1" x14ac:dyDescent="0.25">
      <c r="A4" s="24" t="s">
        <v>19</v>
      </c>
      <c r="B4" s="28"/>
      <c r="C4" s="29"/>
      <c r="D4" s="30"/>
    </row>
    <row r="5" spans="1:4" x14ac:dyDescent="0.25">
      <c r="A5" s="4" t="s">
        <v>22</v>
      </c>
      <c r="B5" s="17">
        <v>1</v>
      </c>
      <c r="C5" s="11">
        <v>0</v>
      </c>
      <c r="D5" s="18">
        <f>C5+B5</f>
        <v>1</v>
      </c>
    </row>
    <row r="6" spans="1:4" x14ac:dyDescent="0.25">
      <c r="A6" s="4" t="s">
        <v>23</v>
      </c>
      <c r="B6" s="17">
        <v>15</v>
      </c>
      <c r="C6" s="11">
        <v>0</v>
      </c>
      <c r="D6" s="18">
        <f t="shared" ref="D6:D9" si="0">C6+B6</f>
        <v>15</v>
      </c>
    </row>
    <row r="7" spans="1:4" x14ac:dyDescent="0.25">
      <c r="A7" s="4" t="s">
        <v>24</v>
      </c>
      <c r="B7" s="17">
        <v>2</v>
      </c>
      <c r="C7" s="11">
        <v>0</v>
      </c>
      <c r="D7" s="18">
        <f t="shared" si="0"/>
        <v>2</v>
      </c>
    </row>
    <row r="8" spans="1:4" x14ac:dyDescent="0.25">
      <c r="A8" s="4" t="s">
        <v>31</v>
      </c>
      <c r="B8" s="17">
        <v>18</v>
      </c>
      <c r="C8" s="11">
        <v>0</v>
      </c>
      <c r="D8" s="18">
        <f t="shared" si="0"/>
        <v>18</v>
      </c>
    </row>
    <row r="9" spans="1:4" x14ac:dyDescent="0.25">
      <c r="A9" s="4" t="s">
        <v>32</v>
      </c>
      <c r="B9" s="17">
        <v>11</v>
      </c>
      <c r="C9" s="11">
        <v>2</v>
      </c>
      <c r="D9" s="18">
        <f t="shared" si="0"/>
        <v>13</v>
      </c>
    </row>
    <row r="10" spans="1:4" x14ac:dyDescent="0.25">
      <c r="A10" s="6" t="s">
        <v>20</v>
      </c>
      <c r="B10" s="17"/>
      <c r="C10" s="11"/>
      <c r="D10" s="18"/>
    </row>
    <row r="11" spans="1:4" x14ac:dyDescent="0.25">
      <c r="A11" s="4" t="s">
        <v>25</v>
      </c>
      <c r="B11" s="17">
        <v>4</v>
      </c>
      <c r="C11" s="11">
        <v>0</v>
      </c>
      <c r="D11" s="18">
        <f t="shared" ref="D11:D19" si="1">C11+B11</f>
        <v>4</v>
      </c>
    </row>
    <row r="12" spans="1:4" x14ac:dyDescent="0.25">
      <c r="A12" s="4" t="s">
        <v>26</v>
      </c>
      <c r="B12" s="17">
        <v>4</v>
      </c>
      <c r="C12" s="11">
        <v>0</v>
      </c>
      <c r="D12" s="18">
        <f t="shared" si="1"/>
        <v>4</v>
      </c>
    </row>
    <row r="13" spans="1:4" x14ac:dyDescent="0.25">
      <c r="A13" s="4" t="s">
        <v>33</v>
      </c>
      <c r="B13" s="17">
        <v>6</v>
      </c>
      <c r="C13" s="11">
        <v>0</v>
      </c>
      <c r="D13" s="18">
        <f t="shared" si="1"/>
        <v>6</v>
      </c>
    </row>
    <row r="14" spans="1:4" x14ac:dyDescent="0.25">
      <c r="A14" s="4" t="s">
        <v>31</v>
      </c>
      <c r="B14" s="17">
        <v>31</v>
      </c>
      <c r="C14" s="11">
        <v>1</v>
      </c>
      <c r="D14" s="18">
        <f t="shared" si="1"/>
        <v>32</v>
      </c>
    </row>
    <row r="15" spans="1:4" x14ac:dyDescent="0.25">
      <c r="A15" s="6" t="s">
        <v>21</v>
      </c>
      <c r="B15" s="17"/>
      <c r="C15" s="11"/>
      <c r="D15" s="18"/>
    </row>
    <row r="16" spans="1:4" x14ac:dyDescent="0.25">
      <c r="A16" s="4" t="s">
        <v>27</v>
      </c>
      <c r="B16" s="17">
        <v>0</v>
      </c>
      <c r="C16" s="11">
        <v>10</v>
      </c>
      <c r="D16" s="18">
        <f t="shared" si="1"/>
        <v>10</v>
      </c>
    </row>
    <row r="17" spans="1:4" x14ac:dyDescent="0.25">
      <c r="A17" s="85" t="s">
        <v>135</v>
      </c>
      <c r="B17" s="17"/>
      <c r="C17" s="11"/>
      <c r="D17" s="18"/>
    </row>
    <row r="18" spans="1:4" x14ac:dyDescent="0.25">
      <c r="A18" s="4" t="s">
        <v>133</v>
      </c>
      <c r="B18" s="17">
        <v>3</v>
      </c>
      <c r="C18" s="11">
        <v>11</v>
      </c>
      <c r="D18" s="18">
        <f t="shared" si="1"/>
        <v>14</v>
      </c>
    </row>
    <row r="19" spans="1:4" s="2" customFormat="1" x14ac:dyDescent="0.25">
      <c r="A19" s="77" t="s">
        <v>0</v>
      </c>
      <c r="B19" s="78">
        <f>SUM(B5:B18)</f>
        <v>95</v>
      </c>
      <c r="C19" s="78">
        <f>SUM(C5:C18)</f>
        <v>24</v>
      </c>
      <c r="D19" s="78">
        <f t="shared" si="1"/>
        <v>119</v>
      </c>
    </row>
    <row r="20" spans="1:4" s="2" customFormat="1" x14ac:dyDescent="0.25">
      <c r="A20" s="79" t="s">
        <v>111</v>
      </c>
      <c r="B20" s="80">
        <f>B19/$D19*100</f>
        <v>79.831932773109244</v>
      </c>
      <c r="C20" s="80">
        <f t="shared" ref="C20:D20" si="2">C19/$D19*100</f>
        <v>20.168067226890756</v>
      </c>
      <c r="D20" s="80">
        <f t="shared" si="2"/>
        <v>100</v>
      </c>
    </row>
    <row r="21" spans="1:4" x14ac:dyDescent="0.25">
      <c r="A21" s="15"/>
    </row>
    <row r="23" spans="1:4" x14ac:dyDescent="0.25">
      <c r="A23" s="14"/>
    </row>
    <row r="24" spans="1:4" x14ac:dyDescent="0.25">
      <c r="A24" s="14"/>
    </row>
    <row r="25" spans="1:4" x14ac:dyDescent="0.25">
      <c r="A25" s="14"/>
    </row>
    <row r="26" spans="1:4" x14ac:dyDescent="0.25">
      <c r="A26" s="14"/>
    </row>
    <row r="27" spans="1:4" x14ac:dyDescent="0.25">
      <c r="A27" s="14"/>
    </row>
    <row r="28" spans="1:4" x14ac:dyDescent="0.25">
      <c r="A28" s="14"/>
    </row>
    <row r="29" spans="1:4" x14ac:dyDescent="0.25">
      <c r="A29" s="14"/>
    </row>
    <row r="30" spans="1:4" x14ac:dyDescent="0.25">
      <c r="A30" s="14"/>
    </row>
    <row r="31" spans="1:4" x14ac:dyDescent="0.25">
      <c r="A31" s="14"/>
    </row>
    <row r="32" spans="1:4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H28" sqref="H28"/>
    </sheetView>
  </sheetViews>
  <sheetFormatPr defaultRowHeight="12.75" x14ac:dyDescent="0.2"/>
  <cols>
    <col min="1" max="1" width="19.140625" style="90" customWidth="1"/>
    <col min="2" max="3" width="14.85546875" style="90" customWidth="1"/>
    <col min="4" max="4" width="0.85546875" style="90" customWidth="1"/>
    <col min="5" max="7" width="12.7109375" style="90" customWidth="1"/>
    <col min="8" max="8" width="0.85546875" style="90" customWidth="1"/>
    <col min="9" max="9" width="16" style="90" customWidth="1"/>
    <col min="10" max="16384" width="9.140625" style="90"/>
  </cols>
  <sheetData>
    <row r="1" spans="1:9" x14ac:dyDescent="0.2">
      <c r="A1" s="179" t="s">
        <v>311</v>
      </c>
    </row>
    <row r="2" spans="1:9" x14ac:dyDescent="0.2">
      <c r="A2" s="153" t="s">
        <v>312</v>
      </c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313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124"/>
      <c r="C6" s="124"/>
      <c r="D6" s="124"/>
      <c r="E6" s="124"/>
      <c r="F6" s="124"/>
      <c r="G6" s="124"/>
      <c r="H6" s="4"/>
      <c r="I6" s="124"/>
    </row>
    <row r="7" spans="1:9" s="93" customFormat="1" ht="12.75" customHeight="1" x14ac:dyDescent="0.2">
      <c r="A7" s="115" t="s">
        <v>314</v>
      </c>
      <c r="B7" s="176">
        <v>69.574944071588362</v>
      </c>
      <c r="C7" s="176">
        <v>50.204081632653065</v>
      </c>
      <c r="D7" s="129"/>
      <c r="E7" s="176">
        <v>44.857142857142854</v>
      </c>
      <c r="F7" s="176">
        <v>39.215686274509807</v>
      </c>
      <c r="G7" s="176">
        <v>98.7</v>
      </c>
      <c r="H7" s="176"/>
      <c r="I7" s="176">
        <v>62.716763005780351</v>
      </c>
    </row>
    <row r="8" spans="1:9" s="93" customFormat="1" ht="12.75" customHeight="1" x14ac:dyDescent="0.2">
      <c r="A8" s="115" t="s">
        <v>315</v>
      </c>
      <c r="B8" s="176">
        <v>13.646532438478747</v>
      </c>
      <c r="C8" s="176">
        <v>24.489795918367346</v>
      </c>
      <c r="D8" s="129"/>
      <c r="E8" s="176">
        <v>27.428571428571431</v>
      </c>
      <c r="F8" s="176">
        <v>21.568627450980394</v>
      </c>
      <c r="G8" s="176">
        <v>1.25</v>
      </c>
      <c r="H8" s="176"/>
      <c r="I8" s="176">
        <v>17.485549132947977</v>
      </c>
    </row>
    <row r="9" spans="1:9" s="93" customFormat="1" ht="12.75" customHeight="1" x14ac:dyDescent="0.2">
      <c r="A9" s="115" t="s">
        <v>316</v>
      </c>
      <c r="B9" s="176">
        <v>9.6196868008948542</v>
      </c>
      <c r="C9" s="176">
        <v>15.102040816326531</v>
      </c>
      <c r="D9" s="142"/>
      <c r="E9" s="176">
        <v>17.428571428571431</v>
      </c>
      <c r="F9" s="176">
        <v>18.627450980392158</v>
      </c>
      <c r="G9" s="176">
        <v>0</v>
      </c>
      <c r="H9" s="176"/>
      <c r="I9" s="176">
        <v>11.560693641618498</v>
      </c>
    </row>
    <row r="10" spans="1:9" s="93" customFormat="1" ht="12" x14ac:dyDescent="0.2">
      <c r="A10" s="115" t="s">
        <v>317</v>
      </c>
      <c r="B10" s="176">
        <v>7.1588366890380311</v>
      </c>
      <c r="C10" s="176">
        <v>10.204081632653061</v>
      </c>
      <c r="D10" s="4"/>
      <c r="E10" s="176">
        <v>10.285714285714285</v>
      </c>
      <c r="F10" s="176">
        <v>20.588235294117645</v>
      </c>
      <c r="G10" s="176">
        <v>0</v>
      </c>
      <c r="H10" s="176"/>
      <c r="I10" s="176">
        <v>8.2369942196531785</v>
      </c>
    </row>
    <row r="11" spans="1:9" s="93" customFormat="1" ht="12" x14ac:dyDescent="0.2">
      <c r="A11" s="115" t="s">
        <v>318</v>
      </c>
      <c r="B11" s="176">
        <v>0</v>
      </c>
      <c r="C11" s="176">
        <v>0</v>
      </c>
      <c r="D11" s="4"/>
      <c r="E11" s="176">
        <v>0</v>
      </c>
      <c r="F11" s="176">
        <v>0</v>
      </c>
      <c r="G11" s="176">
        <v>0</v>
      </c>
      <c r="H11" s="176"/>
      <c r="I11" s="176">
        <v>0</v>
      </c>
    </row>
    <row r="12" spans="1:9" s="93" customFormat="1" ht="13.5" customHeight="1" x14ac:dyDescent="0.2">
      <c r="A12" s="183" t="s">
        <v>0</v>
      </c>
      <c r="B12" s="162">
        <v>100</v>
      </c>
      <c r="C12" s="162">
        <v>100</v>
      </c>
      <c r="D12" s="119"/>
      <c r="E12" s="162">
        <v>100</v>
      </c>
      <c r="F12" s="162">
        <v>100</v>
      </c>
      <c r="G12" s="162">
        <v>100</v>
      </c>
      <c r="H12" s="162"/>
      <c r="I12" s="162">
        <v>100</v>
      </c>
    </row>
    <row r="13" spans="1:9" s="93" customFormat="1" ht="12" x14ac:dyDescent="0.2">
      <c r="A13" s="145" t="s">
        <v>319</v>
      </c>
      <c r="E13" s="4"/>
      <c r="F13" s="4"/>
      <c r="G13" s="4"/>
      <c r="H13" s="4"/>
      <c r="I13" s="4"/>
    </row>
    <row r="14" spans="1:9" s="93" customFormat="1" ht="12" x14ac:dyDescent="0.2">
      <c r="A14" s="160"/>
    </row>
    <row r="16" spans="1:9" x14ac:dyDescent="0.2">
      <c r="B16" s="118"/>
      <c r="C16" s="118"/>
      <c r="E16" s="140"/>
      <c r="F16" s="140"/>
      <c r="G16" s="140"/>
    </row>
    <row r="17" spans="2:7" x14ac:dyDescent="0.2">
      <c r="B17" s="116"/>
      <c r="C17" s="116"/>
      <c r="E17" s="140"/>
      <c r="F17" s="140"/>
      <c r="G17" s="140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>
      <selection activeCell="H28" sqref="H28"/>
    </sheetView>
  </sheetViews>
  <sheetFormatPr defaultRowHeight="12.75" x14ac:dyDescent="0.2"/>
  <cols>
    <col min="1" max="1" width="23" style="90" customWidth="1"/>
    <col min="2" max="3" width="11.85546875" style="90" customWidth="1"/>
    <col min="4" max="4" width="0.85546875" style="90" customWidth="1"/>
    <col min="5" max="7" width="11.7109375" style="90" customWidth="1"/>
    <col min="8" max="8" width="0.85546875" style="90" customWidth="1"/>
    <col min="9" max="9" width="12" style="90" customWidth="1"/>
    <col min="10" max="16384" width="9.140625" style="90"/>
  </cols>
  <sheetData>
    <row r="1" spans="1:12" x14ac:dyDescent="0.2">
      <c r="A1" s="92" t="s">
        <v>320</v>
      </c>
      <c r="B1" s="92"/>
      <c r="C1" s="92"/>
      <c r="D1" s="92"/>
    </row>
    <row r="2" spans="1:12" x14ac:dyDescent="0.2">
      <c r="A2" s="153" t="s">
        <v>321</v>
      </c>
      <c r="B2" s="153"/>
      <c r="C2" s="153"/>
      <c r="D2" s="153"/>
    </row>
    <row r="3" spans="1:12" s="93" customFormat="1" ht="12" x14ac:dyDescent="0.2">
      <c r="F3" s="94"/>
      <c r="G3" s="94"/>
    </row>
    <row r="4" spans="1:12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12" s="93" customFormat="1" ht="12" x14ac:dyDescent="0.2">
      <c r="A5" s="97" t="s">
        <v>322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12" s="93" customFormat="1" ht="6" customHeight="1" x14ac:dyDescent="0.2">
      <c r="A6" s="4"/>
      <c r="B6" s="4"/>
      <c r="C6" s="4"/>
      <c r="D6" s="4"/>
      <c r="E6" s="124"/>
      <c r="F6" s="124"/>
      <c r="G6" s="124"/>
      <c r="H6" s="4"/>
      <c r="I6" s="124"/>
    </row>
    <row r="7" spans="1:12" s="93" customFormat="1" ht="12" x14ac:dyDescent="0.2">
      <c r="A7" s="115" t="s">
        <v>323</v>
      </c>
      <c r="B7" s="158">
        <v>92.841163310961974</v>
      </c>
      <c r="C7" s="158">
        <v>91.83673469387756</v>
      </c>
      <c r="D7" s="158"/>
      <c r="E7" s="158">
        <v>94</v>
      </c>
      <c r="F7" s="158">
        <v>93.137254901960787</v>
      </c>
      <c r="G7" s="158">
        <v>90</v>
      </c>
      <c r="H7" s="158"/>
      <c r="I7" s="158">
        <v>92.48554913294798</v>
      </c>
    </row>
    <row r="8" spans="1:12" s="93" customFormat="1" ht="12" customHeight="1" x14ac:dyDescent="0.2">
      <c r="A8" s="115" t="s">
        <v>269</v>
      </c>
      <c r="B8" s="158">
        <v>7.1588366890380311</v>
      </c>
      <c r="C8" s="158">
        <v>8.1632653061224492</v>
      </c>
      <c r="D8" s="158"/>
      <c r="E8" s="158">
        <v>6</v>
      </c>
      <c r="F8" s="158">
        <v>6.8627450980392162</v>
      </c>
      <c r="G8" s="158">
        <v>10</v>
      </c>
      <c r="H8" s="158"/>
      <c r="I8" s="158">
        <v>7.5144508670520231</v>
      </c>
    </row>
    <row r="9" spans="1:12" s="93" customFormat="1" ht="12" x14ac:dyDescent="0.2">
      <c r="A9" s="69" t="s">
        <v>0</v>
      </c>
      <c r="B9" s="172">
        <v>100</v>
      </c>
      <c r="C9" s="172">
        <v>100.00000000000001</v>
      </c>
      <c r="D9" s="172"/>
      <c r="E9" s="172">
        <v>100</v>
      </c>
      <c r="F9" s="172">
        <v>100</v>
      </c>
      <c r="G9" s="172">
        <v>100</v>
      </c>
      <c r="H9" s="172"/>
      <c r="I9" s="172">
        <v>100</v>
      </c>
    </row>
    <row r="10" spans="1:12" s="93" customFormat="1" ht="12" x14ac:dyDescent="0.2">
      <c r="A10" s="145" t="s">
        <v>319</v>
      </c>
      <c r="B10" s="141"/>
      <c r="C10" s="141"/>
      <c r="D10" s="141"/>
    </row>
    <row r="11" spans="1:12" s="93" customFormat="1" ht="12" x14ac:dyDescent="0.2">
      <c r="A11" s="160"/>
    </row>
    <row r="12" spans="1:12" s="93" customFormat="1" x14ac:dyDescent="0.2">
      <c r="B12" s="116"/>
      <c r="C12" s="116"/>
      <c r="K12" s="110"/>
      <c r="L12" s="110"/>
    </row>
    <row r="13" spans="1:12" s="93" customFormat="1" x14ac:dyDescent="0.2">
      <c r="K13" s="110"/>
      <c r="L13" s="110"/>
    </row>
    <row r="14" spans="1:12" s="93" customFormat="1" x14ac:dyDescent="0.2">
      <c r="K14" s="110"/>
      <c r="L14" s="110"/>
    </row>
    <row r="15" spans="1:12" s="93" customFormat="1" ht="12" x14ac:dyDescent="0.2"/>
    <row r="16" spans="1:12" s="93" customFormat="1" ht="12" x14ac:dyDescent="0.2"/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  <row r="24" s="93" customFormat="1" ht="12" x14ac:dyDescent="0.2"/>
    <row r="25" s="93" customFormat="1" ht="12" x14ac:dyDescent="0.2"/>
    <row r="26" s="93" customFormat="1" ht="12" x14ac:dyDescent="0.2"/>
    <row r="27" s="93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H28" sqref="H28"/>
    </sheetView>
  </sheetViews>
  <sheetFormatPr defaultRowHeight="12.75" x14ac:dyDescent="0.2"/>
  <cols>
    <col min="1" max="1" width="48.5703125" style="90" customWidth="1"/>
    <col min="2" max="3" width="12.28515625" style="90" customWidth="1"/>
    <col min="4" max="4" width="0.85546875" style="90" customWidth="1"/>
    <col min="5" max="6" width="12.5703125" style="90" customWidth="1"/>
    <col min="7" max="7" width="10.28515625" style="90" customWidth="1"/>
    <col min="8" max="8" width="0.85546875" style="90" customWidth="1"/>
    <col min="9" max="9" width="10.140625" style="90" customWidth="1"/>
    <col min="10" max="16384" width="9.140625" style="90"/>
  </cols>
  <sheetData>
    <row r="1" spans="1:9" x14ac:dyDescent="0.2">
      <c r="A1" s="184" t="s">
        <v>324</v>
      </c>
      <c r="B1" s="185"/>
      <c r="C1" s="185"/>
      <c r="D1" s="185"/>
    </row>
    <row r="2" spans="1:9" ht="14.25" x14ac:dyDescent="0.2">
      <c r="A2" s="185" t="s">
        <v>325</v>
      </c>
      <c r="B2" s="185"/>
      <c r="C2" s="185"/>
      <c r="D2" s="185"/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326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86" t="s">
        <v>173</v>
      </c>
      <c r="H5" s="94"/>
      <c r="I5" s="244"/>
    </row>
    <row r="6" spans="1:9" s="93" customFormat="1" ht="6" customHeight="1" x14ac:dyDescent="0.2">
      <c r="A6" s="4"/>
      <c r="B6" s="4"/>
      <c r="C6" s="4"/>
      <c r="D6" s="4"/>
      <c r="E6" s="124"/>
      <c r="F6" s="124"/>
      <c r="G6" s="124"/>
      <c r="H6" s="4"/>
      <c r="I6" s="124"/>
    </row>
    <row r="7" spans="1:9" s="93" customFormat="1" ht="12.75" customHeight="1" x14ac:dyDescent="0.2">
      <c r="A7" s="93" t="s">
        <v>327</v>
      </c>
      <c r="B7" s="158">
        <v>90.602409638554221</v>
      </c>
      <c r="C7" s="158">
        <v>88.444444444444443</v>
      </c>
      <c r="D7" s="158"/>
      <c r="E7" s="158">
        <v>89.057750759878417</v>
      </c>
      <c r="F7" s="158">
        <v>87.368421052631589</v>
      </c>
      <c r="G7" s="158">
        <v>92.129629629629633</v>
      </c>
      <c r="H7" s="158"/>
      <c r="I7" s="158">
        <v>89.84375</v>
      </c>
    </row>
    <row r="8" spans="1:9" s="93" customFormat="1" ht="12.75" customHeight="1" x14ac:dyDescent="0.2">
      <c r="A8" s="93" t="s">
        <v>328</v>
      </c>
      <c r="B8" s="158">
        <v>49.156626506024097</v>
      </c>
      <c r="C8" s="158">
        <v>61.333333333333329</v>
      </c>
      <c r="D8" s="158"/>
      <c r="E8" s="158">
        <v>58.966565349544076</v>
      </c>
      <c r="F8" s="158">
        <v>57.894736842105267</v>
      </c>
      <c r="G8" s="158">
        <v>43.055555555555557</v>
      </c>
      <c r="H8" s="158"/>
      <c r="I8" s="158">
        <v>53.437500000000007</v>
      </c>
    </row>
    <row r="9" spans="1:9" s="93" customFormat="1" ht="12.75" customHeight="1" x14ac:dyDescent="0.2">
      <c r="A9" s="93" t="s">
        <v>329</v>
      </c>
      <c r="B9" s="158">
        <v>10.843373493975903</v>
      </c>
      <c r="C9" s="158">
        <v>10.666666666666668</v>
      </c>
      <c r="D9" s="158"/>
      <c r="E9" s="158">
        <v>17.62917933130699</v>
      </c>
      <c r="F9" s="158">
        <v>11.578947368421053</v>
      </c>
      <c r="G9" s="158">
        <v>0</v>
      </c>
      <c r="H9" s="158"/>
      <c r="I9" s="158">
        <v>10.78125</v>
      </c>
    </row>
    <row r="10" spans="1:9" s="93" customFormat="1" ht="12" x14ac:dyDescent="0.2">
      <c r="A10" s="93" t="s">
        <v>330</v>
      </c>
      <c r="B10" s="158">
        <v>9.1566265060240966</v>
      </c>
      <c r="C10" s="158">
        <v>11.555555555555555</v>
      </c>
      <c r="D10" s="158"/>
      <c r="E10" s="158">
        <v>17.021276595744681</v>
      </c>
      <c r="F10" s="158">
        <v>8.4210526315789469</v>
      </c>
      <c r="G10" s="158">
        <v>0</v>
      </c>
      <c r="H10" s="158"/>
      <c r="I10" s="158">
        <v>10</v>
      </c>
    </row>
    <row r="11" spans="1:9" s="93" customFormat="1" ht="12" x14ac:dyDescent="0.2">
      <c r="A11" s="93" t="s">
        <v>331</v>
      </c>
      <c r="B11" s="158">
        <v>9.6385542168674707</v>
      </c>
      <c r="C11" s="158">
        <v>10.666666666666668</v>
      </c>
      <c r="D11" s="158"/>
      <c r="E11" s="158">
        <v>12.462006079027356</v>
      </c>
      <c r="F11" s="158">
        <v>9.4736842105263168</v>
      </c>
      <c r="G11" s="158">
        <v>6.481481481481481</v>
      </c>
      <c r="H11" s="158"/>
      <c r="I11" s="158">
        <v>10</v>
      </c>
    </row>
    <row r="12" spans="1:9" s="93" customFormat="1" ht="12" x14ac:dyDescent="0.2">
      <c r="A12" s="93" t="s">
        <v>332</v>
      </c>
      <c r="B12" s="158">
        <v>8.4337349397590362</v>
      </c>
      <c r="C12" s="158">
        <v>10.222222222222223</v>
      </c>
      <c r="D12" s="158"/>
      <c r="E12" s="158">
        <v>13.069908814589665</v>
      </c>
      <c r="F12" s="158">
        <v>14.736842105263156</v>
      </c>
      <c r="G12" s="158">
        <v>0.46296296296296291</v>
      </c>
      <c r="H12" s="158"/>
      <c r="I12" s="158">
        <v>9.0625</v>
      </c>
    </row>
    <row r="13" spans="1:9" s="93" customFormat="1" ht="12" x14ac:dyDescent="0.2">
      <c r="A13" s="93" t="s">
        <v>333</v>
      </c>
      <c r="B13" s="158">
        <v>6.7469879518072293</v>
      </c>
      <c r="C13" s="158">
        <v>8.8888888888888893</v>
      </c>
      <c r="D13" s="158"/>
      <c r="E13" s="158">
        <v>13.069908814589665</v>
      </c>
      <c r="F13" s="158">
        <v>5.2631578947368416</v>
      </c>
      <c r="G13" s="158">
        <v>0</v>
      </c>
      <c r="H13" s="158"/>
      <c r="I13" s="158">
        <v>7.5</v>
      </c>
    </row>
    <row r="14" spans="1:9" s="93" customFormat="1" ht="12" x14ac:dyDescent="0.2">
      <c r="A14" s="93" t="s">
        <v>334</v>
      </c>
      <c r="B14" s="176">
        <v>5.0602409638554215</v>
      </c>
      <c r="C14" s="176">
        <v>10.666666666666668</v>
      </c>
      <c r="D14" s="176"/>
      <c r="E14" s="176">
        <v>11.246200607902736</v>
      </c>
      <c r="F14" s="176">
        <v>5.2631578947368416</v>
      </c>
      <c r="G14" s="176">
        <v>1.3888888888888888</v>
      </c>
      <c r="H14" s="176"/>
      <c r="I14" s="176">
        <v>7.03125</v>
      </c>
    </row>
    <row r="15" spans="1:9" s="93" customFormat="1" ht="12" x14ac:dyDescent="0.2">
      <c r="A15" s="94" t="s">
        <v>265</v>
      </c>
      <c r="B15" s="177">
        <v>6.7469879518072293</v>
      </c>
      <c r="C15" s="177">
        <v>2.666666666666667</v>
      </c>
      <c r="D15" s="177"/>
      <c r="E15" s="177">
        <v>3.9513677811550152</v>
      </c>
      <c r="F15" s="177">
        <v>3.1578947368421053</v>
      </c>
      <c r="G15" s="177">
        <v>8.3333333333333321</v>
      </c>
      <c r="H15" s="177"/>
      <c r="I15" s="177">
        <v>5.3125</v>
      </c>
    </row>
    <row r="16" spans="1:9" s="93" customFormat="1" ht="12" x14ac:dyDescent="0.2">
      <c r="A16" s="160" t="s">
        <v>335</v>
      </c>
      <c r="G16" s="152"/>
    </row>
    <row r="17" spans="1:1" s="93" customFormat="1" ht="12" x14ac:dyDescent="0.2">
      <c r="A17" s="145" t="s">
        <v>336</v>
      </c>
    </row>
    <row r="18" spans="1:1" s="93" customFormat="1" ht="12" x14ac:dyDescent="0.2">
      <c r="A18" s="160"/>
    </row>
    <row r="19" spans="1:1" x14ac:dyDescent="0.2">
      <c r="A19" s="160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H28" sqref="H28"/>
    </sheetView>
  </sheetViews>
  <sheetFormatPr defaultRowHeight="12.75" x14ac:dyDescent="0.2"/>
  <cols>
    <col min="1" max="1" width="15.28515625" style="90" customWidth="1"/>
    <col min="2" max="3" width="12.7109375" style="90" customWidth="1"/>
    <col min="4" max="4" width="0.85546875" style="90" customWidth="1"/>
    <col min="5" max="7" width="12.7109375" style="90" customWidth="1"/>
    <col min="8" max="8" width="1" style="90" customWidth="1"/>
    <col min="9" max="9" width="14.85546875" style="90" customWidth="1"/>
    <col min="10" max="16384" width="9.140625" style="90"/>
  </cols>
  <sheetData>
    <row r="1" spans="1:9" x14ac:dyDescent="0.2">
      <c r="A1" s="92" t="s">
        <v>337</v>
      </c>
      <c r="B1" s="92"/>
      <c r="C1" s="92"/>
      <c r="D1" s="92"/>
    </row>
    <row r="2" spans="1:9" x14ac:dyDescent="0.2">
      <c r="A2" s="163" t="s">
        <v>338</v>
      </c>
      <c r="B2" s="163"/>
      <c r="C2" s="163"/>
      <c r="D2" s="163"/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339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4"/>
      <c r="C6" s="4"/>
      <c r="D6" s="4"/>
      <c r="E6" s="124"/>
      <c r="F6" s="124"/>
      <c r="G6" s="124"/>
      <c r="H6" s="4"/>
      <c r="I6" s="124"/>
    </row>
    <row r="7" spans="1:9" s="93" customFormat="1" ht="12" x14ac:dyDescent="0.2">
      <c r="A7" s="115" t="s">
        <v>323</v>
      </c>
      <c r="B7" s="158">
        <v>93.253012048192772</v>
      </c>
      <c r="C7" s="158">
        <v>97.777777777777771</v>
      </c>
      <c r="D7" s="158"/>
      <c r="E7" s="158">
        <v>96.656534954407292</v>
      </c>
      <c r="F7" s="158">
        <v>95.78947368421052</v>
      </c>
      <c r="G7" s="158">
        <v>91.666666666666657</v>
      </c>
      <c r="H7" s="158"/>
      <c r="I7" s="158">
        <v>94.84375</v>
      </c>
    </row>
    <row r="8" spans="1:9" s="93" customFormat="1" ht="12" customHeight="1" x14ac:dyDescent="0.2">
      <c r="A8" s="115" t="s">
        <v>269</v>
      </c>
      <c r="B8" s="158">
        <v>6.7469879518072293</v>
      </c>
      <c r="C8" s="158">
        <v>2.2222222222222223</v>
      </c>
      <c r="D8" s="158"/>
      <c r="E8" s="158">
        <v>3.3434650455927049</v>
      </c>
      <c r="F8" s="158">
        <v>4.2105263157894735</v>
      </c>
      <c r="G8" s="158">
        <v>8.3333333333333321</v>
      </c>
      <c r="H8" s="158"/>
      <c r="I8" s="158">
        <v>5.15625</v>
      </c>
    </row>
    <row r="9" spans="1:9" s="93" customFormat="1" ht="13.5" x14ac:dyDescent="0.2">
      <c r="A9" s="69" t="s">
        <v>114</v>
      </c>
      <c r="B9" s="172">
        <v>100</v>
      </c>
      <c r="C9" s="172">
        <v>100</v>
      </c>
      <c r="D9" s="172"/>
      <c r="E9" s="172">
        <v>100</v>
      </c>
      <c r="F9" s="172">
        <v>100</v>
      </c>
      <c r="G9" s="172">
        <v>99.999999999999986</v>
      </c>
      <c r="H9" s="172"/>
      <c r="I9" s="172">
        <v>100</v>
      </c>
    </row>
    <row r="10" spans="1:9" s="93" customFormat="1" ht="12" x14ac:dyDescent="0.2">
      <c r="A10" s="160" t="s">
        <v>335</v>
      </c>
      <c r="B10" s="141"/>
      <c r="C10" s="141"/>
      <c r="D10" s="141"/>
    </row>
    <row r="11" spans="1:9" s="93" customFormat="1" ht="12" x14ac:dyDescent="0.2">
      <c r="A11" s="145" t="s">
        <v>336</v>
      </c>
    </row>
    <row r="12" spans="1:9" s="93" customFormat="1" ht="12" x14ac:dyDescent="0.2">
      <c r="A12" s="160"/>
    </row>
    <row r="13" spans="1:9" s="93" customFormat="1" ht="12" x14ac:dyDescent="0.2"/>
    <row r="14" spans="1:9" s="93" customFormat="1" ht="12" x14ac:dyDescent="0.2"/>
    <row r="15" spans="1:9" s="93" customFormat="1" ht="12" x14ac:dyDescent="0.2"/>
    <row r="16" spans="1:9" s="93" customFormat="1" ht="12" x14ac:dyDescent="0.2"/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  <row r="24" s="93" customFormat="1" ht="12" x14ac:dyDescent="0.2"/>
    <row r="25" s="93" customFormat="1" ht="12" x14ac:dyDescent="0.2"/>
    <row r="26" s="93" customFormat="1" ht="12" x14ac:dyDescent="0.2"/>
    <row r="27" s="93" customFormat="1" ht="12" x14ac:dyDescent="0.2"/>
    <row r="28" s="93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H28" sqref="H28"/>
    </sheetView>
  </sheetViews>
  <sheetFormatPr defaultRowHeight="12.75" x14ac:dyDescent="0.2"/>
  <cols>
    <col min="1" max="1" width="26.140625" style="90" customWidth="1"/>
    <col min="2" max="3" width="11.7109375" style="90" customWidth="1"/>
    <col min="4" max="4" width="0.85546875" style="90" customWidth="1"/>
    <col min="5" max="7" width="11.7109375" style="90" customWidth="1"/>
    <col min="8" max="8" width="0.7109375" style="90" customWidth="1"/>
    <col min="9" max="9" width="14.7109375" style="90" customWidth="1"/>
    <col min="10" max="16384" width="9.140625" style="90"/>
  </cols>
  <sheetData>
    <row r="1" spans="1:9" x14ac:dyDescent="0.2">
      <c r="A1" s="92" t="s">
        <v>340</v>
      </c>
      <c r="B1" s="92"/>
      <c r="C1" s="92"/>
      <c r="D1" s="92"/>
    </row>
    <row r="2" spans="1:9" x14ac:dyDescent="0.2">
      <c r="A2" s="163" t="s">
        <v>341</v>
      </c>
      <c r="B2" s="163"/>
      <c r="C2" s="163"/>
      <c r="D2" s="163"/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161" t="s">
        <v>229</v>
      </c>
      <c r="F4" s="161"/>
      <c r="G4" s="161"/>
      <c r="H4" s="95"/>
      <c r="I4" s="243" t="s">
        <v>0</v>
      </c>
    </row>
    <row r="5" spans="1:9" s="93" customFormat="1" ht="12" x14ac:dyDescent="0.2">
      <c r="A5" s="97" t="s">
        <v>342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230</v>
      </c>
      <c r="H5" s="94"/>
      <c r="I5" s="244"/>
    </row>
    <row r="6" spans="1:9" s="93" customFormat="1" ht="6" customHeight="1" x14ac:dyDescent="0.2">
      <c r="A6" s="4"/>
      <c r="B6" s="4"/>
      <c r="C6" s="4"/>
      <c r="D6" s="4"/>
      <c r="E6" s="124"/>
      <c r="F6" s="124"/>
      <c r="G6" s="124"/>
      <c r="H6" s="4"/>
      <c r="I6" s="124"/>
    </row>
    <row r="7" spans="1:9" s="93" customFormat="1" ht="12" x14ac:dyDescent="0.2">
      <c r="A7" s="115" t="s">
        <v>343</v>
      </c>
      <c r="B7" s="158">
        <v>21.188630490956072</v>
      </c>
      <c r="C7" s="158">
        <v>27.27272727272727</v>
      </c>
      <c r="D7" s="158"/>
      <c r="E7" s="158">
        <v>21.188630490956072</v>
      </c>
      <c r="F7" s="158">
        <v>27.27272727272727</v>
      </c>
      <c r="G7" s="158">
        <v>16.161616161616163</v>
      </c>
      <c r="H7" s="158"/>
      <c r="I7" s="158">
        <v>23.393739703459637</v>
      </c>
    </row>
    <row r="8" spans="1:9" s="93" customFormat="1" ht="12" x14ac:dyDescent="0.2">
      <c r="A8" s="115" t="s">
        <v>344</v>
      </c>
      <c r="B8" s="158">
        <v>39.018087855297154</v>
      </c>
      <c r="C8" s="158">
        <v>33.636363636363633</v>
      </c>
      <c r="D8" s="158"/>
      <c r="E8" s="158">
        <v>39.018087855297154</v>
      </c>
      <c r="F8" s="158">
        <v>33.636363636363633</v>
      </c>
      <c r="G8" s="158">
        <v>38.888888888888893</v>
      </c>
      <c r="H8" s="158"/>
      <c r="I8" s="158">
        <v>37.067545304777596</v>
      </c>
    </row>
    <row r="9" spans="1:9" s="93" customFormat="1" ht="12" x14ac:dyDescent="0.2">
      <c r="A9" s="115" t="s">
        <v>345</v>
      </c>
      <c r="B9" s="158">
        <v>2.842377260981912</v>
      </c>
      <c r="C9" s="158">
        <v>7.2727272727272725</v>
      </c>
      <c r="D9" s="158"/>
      <c r="E9" s="158">
        <v>2.842377260981912</v>
      </c>
      <c r="F9" s="158">
        <v>7.2727272727272725</v>
      </c>
      <c r="G9" s="158">
        <v>1.0101010101010102</v>
      </c>
      <c r="H9" s="158"/>
      <c r="I9" s="158">
        <v>4.4481054365733117</v>
      </c>
    </row>
    <row r="10" spans="1:9" s="93" customFormat="1" ht="12" x14ac:dyDescent="0.2">
      <c r="A10" s="115" t="s">
        <v>346</v>
      </c>
      <c r="B10" s="158">
        <v>31.782945736434108</v>
      </c>
      <c r="C10" s="158">
        <v>29.545454545454547</v>
      </c>
      <c r="D10" s="158"/>
      <c r="E10" s="158">
        <v>31.782945736434108</v>
      </c>
      <c r="F10" s="158">
        <v>29.545454545454547</v>
      </c>
      <c r="G10" s="158">
        <v>34.848484848484851</v>
      </c>
      <c r="H10" s="158"/>
      <c r="I10" s="158">
        <v>30.971993410214164</v>
      </c>
    </row>
    <row r="11" spans="1:9" s="93" customFormat="1" ht="12" customHeight="1" x14ac:dyDescent="0.2">
      <c r="A11" s="115" t="s">
        <v>347</v>
      </c>
      <c r="B11" s="158">
        <v>0.2583979328165375</v>
      </c>
      <c r="C11" s="158">
        <v>0.90909090909090906</v>
      </c>
      <c r="D11" s="158"/>
      <c r="E11" s="158">
        <v>0.2583979328165375</v>
      </c>
      <c r="F11" s="158">
        <v>0.90909090909090906</v>
      </c>
      <c r="G11" s="158">
        <v>0.50505050505050508</v>
      </c>
      <c r="H11" s="158"/>
      <c r="I11" s="158">
        <v>0.49423393739703458</v>
      </c>
    </row>
    <row r="12" spans="1:9" s="93" customFormat="1" ht="12" customHeight="1" x14ac:dyDescent="0.2">
      <c r="A12" s="115" t="s">
        <v>265</v>
      </c>
      <c r="B12" s="158">
        <v>4.909560723514212</v>
      </c>
      <c r="C12" s="158">
        <v>1.3636363636363635</v>
      </c>
      <c r="D12" s="158"/>
      <c r="E12" s="158">
        <v>4.909560723514212</v>
      </c>
      <c r="F12" s="158">
        <v>1.3636363636363635</v>
      </c>
      <c r="G12" s="158">
        <v>8.5858585858585847</v>
      </c>
      <c r="H12" s="158"/>
      <c r="I12" s="158">
        <v>3.6243822075782535</v>
      </c>
    </row>
    <row r="13" spans="1:9" s="93" customFormat="1" ht="13.5" x14ac:dyDescent="0.2">
      <c r="A13" s="69" t="s">
        <v>114</v>
      </c>
      <c r="B13" s="172">
        <v>100</v>
      </c>
      <c r="C13" s="172">
        <v>99.999999999999986</v>
      </c>
      <c r="D13" s="172"/>
      <c r="E13" s="172">
        <v>100</v>
      </c>
      <c r="F13" s="172">
        <v>99.999999999999986</v>
      </c>
      <c r="G13" s="172">
        <v>100</v>
      </c>
      <c r="H13" s="172"/>
      <c r="I13" s="172">
        <v>100</v>
      </c>
    </row>
    <row r="14" spans="1:9" s="93" customFormat="1" ht="12" x14ac:dyDescent="0.2">
      <c r="A14" s="160" t="s">
        <v>348</v>
      </c>
      <c r="B14" s="141"/>
      <c r="C14" s="141"/>
      <c r="D14" s="141"/>
    </row>
    <row r="15" spans="1:9" s="93" customFormat="1" ht="12" x14ac:dyDescent="0.2">
      <c r="A15" s="145" t="s">
        <v>349</v>
      </c>
    </row>
    <row r="16" spans="1:9" s="93" customFormat="1" ht="12" x14ac:dyDescent="0.2"/>
  </sheetData>
  <mergeCells count="2">
    <mergeCell ref="B4:C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C21" sqref="C21"/>
    </sheetView>
  </sheetViews>
  <sheetFormatPr defaultRowHeight="12.75" x14ac:dyDescent="0.2"/>
  <cols>
    <col min="1" max="1" width="19.85546875" style="90" customWidth="1"/>
    <col min="2" max="3" width="11.7109375" style="90" customWidth="1"/>
    <col min="4" max="4" width="0.85546875" style="90" customWidth="1"/>
    <col min="5" max="7" width="11.7109375" style="90" customWidth="1"/>
    <col min="8" max="8" width="0.7109375" style="90" customWidth="1"/>
    <col min="9" max="9" width="15.140625" style="90" customWidth="1"/>
    <col min="10" max="16384" width="9.140625" style="90"/>
  </cols>
  <sheetData>
    <row r="1" spans="1:9" x14ac:dyDescent="0.2">
      <c r="A1" s="92" t="s">
        <v>350</v>
      </c>
      <c r="B1" s="92"/>
      <c r="C1" s="92"/>
      <c r="D1" s="92"/>
    </row>
    <row r="2" spans="1:9" x14ac:dyDescent="0.2">
      <c r="A2" s="163" t="s">
        <v>351</v>
      </c>
      <c r="B2" s="163"/>
      <c r="C2" s="163"/>
      <c r="D2" s="163"/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24" x14ac:dyDescent="0.2">
      <c r="A5" s="97" t="s">
        <v>352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4"/>
      <c r="C6" s="4"/>
      <c r="D6" s="4"/>
      <c r="E6" s="124"/>
      <c r="F6" s="124"/>
      <c r="G6" s="124"/>
      <c r="H6" s="4"/>
      <c r="I6" s="124"/>
    </row>
    <row r="7" spans="1:9" s="93" customFormat="1" ht="12" x14ac:dyDescent="0.2">
      <c r="A7" s="115" t="s">
        <v>323</v>
      </c>
      <c r="B7" s="158">
        <v>64.096385542168676</v>
      </c>
      <c r="C7" s="158">
        <v>76</v>
      </c>
      <c r="D7" s="158"/>
      <c r="E7" s="158">
        <v>83.890577507598778</v>
      </c>
      <c r="F7" s="158">
        <v>63.157894736842103</v>
      </c>
      <c r="G7" s="158">
        <v>46.75925925925926</v>
      </c>
      <c r="H7" s="158"/>
      <c r="I7" s="158">
        <v>68.28125</v>
      </c>
    </row>
    <row r="8" spans="1:9" s="93" customFormat="1" ht="12" customHeight="1" x14ac:dyDescent="0.2">
      <c r="A8" s="115" t="s">
        <v>269</v>
      </c>
      <c r="B8" s="158">
        <v>35.903614457831324</v>
      </c>
      <c r="C8" s="158">
        <v>24</v>
      </c>
      <c r="D8" s="158"/>
      <c r="E8" s="158">
        <v>16.109422492401215</v>
      </c>
      <c r="F8" s="158">
        <v>36.84210526315789</v>
      </c>
      <c r="G8" s="158">
        <v>53.240740740740748</v>
      </c>
      <c r="H8" s="158"/>
      <c r="I8" s="158">
        <v>31.71875</v>
      </c>
    </row>
    <row r="9" spans="1:9" s="93" customFormat="1" ht="13.5" x14ac:dyDescent="0.2">
      <c r="A9" s="69" t="s">
        <v>114</v>
      </c>
      <c r="B9" s="172">
        <v>100</v>
      </c>
      <c r="C9" s="172">
        <v>100</v>
      </c>
      <c r="D9" s="172"/>
      <c r="E9" s="172">
        <v>100</v>
      </c>
      <c r="F9" s="172">
        <v>100</v>
      </c>
      <c r="G9" s="172">
        <v>100</v>
      </c>
      <c r="H9" s="172"/>
      <c r="I9" s="172">
        <v>100</v>
      </c>
    </row>
    <row r="10" spans="1:9" s="93" customFormat="1" ht="12" x14ac:dyDescent="0.2">
      <c r="A10" s="160" t="s">
        <v>335</v>
      </c>
      <c r="B10" s="141"/>
      <c r="C10" s="141"/>
      <c r="D10" s="141"/>
    </row>
    <row r="11" spans="1:9" s="93" customFormat="1" ht="12" x14ac:dyDescent="0.2">
      <c r="A11" s="145" t="s">
        <v>336</v>
      </c>
    </row>
    <row r="12" spans="1:9" s="93" customFormat="1" ht="11.25" customHeight="1" x14ac:dyDescent="0.2">
      <c r="A12" s="160"/>
    </row>
    <row r="13" spans="1:9" s="93" customFormat="1" ht="12" x14ac:dyDescent="0.2"/>
    <row r="14" spans="1:9" s="93" customFormat="1" ht="12" x14ac:dyDescent="0.2"/>
    <row r="15" spans="1:9" s="93" customFormat="1" ht="12" x14ac:dyDescent="0.2"/>
    <row r="16" spans="1:9" s="93" customFormat="1" ht="12" x14ac:dyDescent="0.2"/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H28" sqref="H28"/>
    </sheetView>
  </sheetViews>
  <sheetFormatPr defaultRowHeight="12.75" x14ac:dyDescent="0.2"/>
  <cols>
    <col min="1" max="1" width="24.7109375" style="90" customWidth="1"/>
    <col min="2" max="3" width="14.28515625" style="90" customWidth="1"/>
    <col min="4" max="4" width="0.85546875" style="90" customWidth="1"/>
    <col min="5" max="7" width="13.85546875" style="90" customWidth="1"/>
    <col min="8" max="8" width="0.7109375" style="90" customWidth="1"/>
    <col min="9" max="9" width="17.140625" style="90" customWidth="1"/>
    <col min="10" max="16384" width="9.140625" style="90"/>
  </cols>
  <sheetData>
    <row r="1" spans="1:9" x14ac:dyDescent="0.2">
      <c r="A1" s="92" t="s">
        <v>353</v>
      </c>
      <c r="B1" s="92"/>
      <c r="C1" s="92"/>
      <c r="D1" s="92"/>
    </row>
    <row r="2" spans="1:9" x14ac:dyDescent="0.2">
      <c r="A2" s="163" t="s">
        <v>354</v>
      </c>
      <c r="B2" s="163"/>
      <c r="C2" s="163"/>
      <c r="D2" s="163"/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355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4"/>
      <c r="C6" s="4"/>
      <c r="D6" s="4"/>
      <c r="E6" s="124"/>
      <c r="F6" s="124"/>
      <c r="G6" s="124"/>
      <c r="H6" s="4"/>
      <c r="I6" s="124"/>
    </row>
    <row r="7" spans="1:9" s="93" customFormat="1" ht="12" x14ac:dyDescent="0.2">
      <c r="A7" s="115" t="s">
        <v>356</v>
      </c>
      <c r="B7" s="158">
        <v>7.1748878923766819</v>
      </c>
      <c r="C7" s="158">
        <v>15.918367346938775</v>
      </c>
      <c r="D7" s="158"/>
      <c r="E7" s="158">
        <v>16</v>
      </c>
      <c r="F7" s="158">
        <v>14.85148514851485</v>
      </c>
      <c r="G7" s="158">
        <v>0</v>
      </c>
      <c r="H7" s="158"/>
      <c r="I7" s="158">
        <v>10.274963820549928</v>
      </c>
    </row>
    <row r="8" spans="1:9" s="93" customFormat="1" ht="12" x14ac:dyDescent="0.2">
      <c r="A8" s="115" t="s">
        <v>357</v>
      </c>
      <c r="B8" s="158">
        <v>2.6905829596412558</v>
      </c>
      <c r="C8" s="158">
        <v>4.0816326530612246</v>
      </c>
      <c r="D8" s="158"/>
      <c r="E8" s="158">
        <v>5.7142857142857144</v>
      </c>
      <c r="F8" s="158">
        <v>1.9801980198019802</v>
      </c>
      <c r="G8" s="158">
        <v>0</v>
      </c>
      <c r="H8" s="158"/>
      <c r="I8" s="158">
        <v>3.1837916063675831</v>
      </c>
    </row>
    <row r="9" spans="1:9" s="93" customFormat="1" ht="12" x14ac:dyDescent="0.2">
      <c r="A9" s="115" t="s">
        <v>358</v>
      </c>
      <c r="B9" s="158">
        <v>1.1210762331838564</v>
      </c>
      <c r="C9" s="158">
        <v>0.40816326530612246</v>
      </c>
      <c r="D9" s="158"/>
      <c r="E9" s="158">
        <v>1.4285714285714286</v>
      </c>
      <c r="F9" s="158">
        <v>0</v>
      </c>
      <c r="G9" s="158">
        <v>0.41666666666666669</v>
      </c>
      <c r="H9" s="158"/>
      <c r="I9" s="158">
        <v>0.86830680173661368</v>
      </c>
    </row>
    <row r="10" spans="1:9" s="93" customFormat="1" ht="12" x14ac:dyDescent="0.2">
      <c r="A10" s="115" t="s">
        <v>359</v>
      </c>
      <c r="B10" s="158">
        <v>0.44843049327354262</v>
      </c>
      <c r="C10" s="158">
        <v>0</v>
      </c>
      <c r="D10" s="158"/>
      <c r="E10" s="158">
        <v>0.5714285714285714</v>
      </c>
      <c r="F10" s="158">
        <v>0</v>
      </c>
      <c r="G10" s="158">
        <v>0</v>
      </c>
      <c r="H10" s="158"/>
      <c r="I10" s="158">
        <v>0.28943560057887119</v>
      </c>
    </row>
    <row r="11" spans="1:9" s="93" customFormat="1" ht="12" x14ac:dyDescent="0.2">
      <c r="A11" s="115" t="s">
        <v>360</v>
      </c>
      <c r="B11" s="158">
        <v>0.22421524663677131</v>
      </c>
      <c r="C11" s="158">
        <v>0</v>
      </c>
      <c r="D11" s="158"/>
      <c r="E11" s="158">
        <v>0.2857142857142857</v>
      </c>
      <c r="F11" s="158">
        <v>0</v>
      </c>
      <c r="G11" s="158">
        <v>0</v>
      </c>
      <c r="H11" s="158"/>
      <c r="I11" s="158">
        <v>0.14471780028943559</v>
      </c>
    </row>
    <row r="12" spans="1:9" s="93" customFormat="1" ht="12" customHeight="1" x14ac:dyDescent="0.2">
      <c r="A12" s="115" t="s">
        <v>361</v>
      </c>
      <c r="B12" s="158">
        <v>4.7085201793721971</v>
      </c>
      <c r="C12" s="158">
        <v>6.5306122448979593</v>
      </c>
      <c r="D12" s="158"/>
      <c r="E12" s="158">
        <v>7.7142857142857135</v>
      </c>
      <c r="F12" s="158">
        <v>6.9306930693069315</v>
      </c>
      <c r="G12" s="158">
        <v>1.25</v>
      </c>
      <c r="H12" s="158"/>
      <c r="I12" s="158">
        <v>5.3545586107091179</v>
      </c>
    </row>
    <row r="13" spans="1:9" s="93" customFormat="1" ht="12" customHeight="1" x14ac:dyDescent="0.2">
      <c r="A13" s="115" t="s">
        <v>362</v>
      </c>
      <c r="B13" s="158">
        <v>82.735426008968602</v>
      </c>
      <c r="C13" s="158">
        <v>72.244897959183675</v>
      </c>
      <c r="D13" s="158"/>
      <c r="E13" s="158">
        <v>66.571428571428569</v>
      </c>
      <c r="F13" s="158">
        <v>76.237623762376245</v>
      </c>
      <c r="G13" s="158">
        <v>98.333333333333329</v>
      </c>
      <c r="H13" s="158"/>
      <c r="I13" s="158">
        <v>79.015918958031833</v>
      </c>
    </row>
    <row r="14" spans="1:9" s="93" customFormat="1" ht="12" customHeight="1" x14ac:dyDescent="0.2">
      <c r="A14" s="115" t="s">
        <v>265</v>
      </c>
      <c r="B14" s="158">
        <v>0.89686098654708524</v>
      </c>
      <c r="C14" s="158">
        <v>0.81632653061224492</v>
      </c>
      <c r="D14" s="158"/>
      <c r="E14" s="158">
        <v>1.7142857142857144</v>
      </c>
      <c r="F14" s="158">
        <v>0</v>
      </c>
      <c r="G14" s="158">
        <v>0</v>
      </c>
      <c r="H14" s="158"/>
      <c r="I14" s="158">
        <v>0.86830680173661368</v>
      </c>
    </row>
    <row r="15" spans="1:9" s="93" customFormat="1" ht="12" x14ac:dyDescent="0.2">
      <c r="A15" s="69" t="s">
        <v>0</v>
      </c>
      <c r="B15" s="172">
        <v>99.999999999999986</v>
      </c>
      <c r="C15" s="172">
        <v>100</v>
      </c>
      <c r="D15" s="172"/>
      <c r="E15" s="172">
        <v>99.999999999999986</v>
      </c>
      <c r="F15" s="172">
        <v>100</v>
      </c>
      <c r="G15" s="172">
        <v>100</v>
      </c>
      <c r="H15" s="172"/>
      <c r="I15" s="172">
        <v>99.999999999999986</v>
      </c>
    </row>
    <row r="16" spans="1:9" s="93" customFormat="1" ht="12" x14ac:dyDescent="0.2">
      <c r="A16" s="145" t="s">
        <v>363</v>
      </c>
      <c r="B16" s="141"/>
      <c r="C16" s="141"/>
      <c r="D16" s="141"/>
    </row>
    <row r="17" spans="1:8" s="93" customFormat="1" ht="12" x14ac:dyDescent="0.2">
      <c r="A17" s="160"/>
      <c r="E17" s="4"/>
      <c r="F17" s="4"/>
      <c r="G17" s="4"/>
      <c r="H17" s="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H28" sqref="H28"/>
    </sheetView>
  </sheetViews>
  <sheetFormatPr defaultRowHeight="12.75" x14ac:dyDescent="0.2"/>
  <cols>
    <col min="1" max="1" width="26" style="90" customWidth="1"/>
    <col min="2" max="3" width="13.7109375" style="90" customWidth="1"/>
    <col min="4" max="4" width="0.85546875" style="90" customWidth="1"/>
    <col min="5" max="7" width="13.7109375" style="90" customWidth="1"/>
    <col min="8" max="8" width="0.85546875" style="90" customWidth="1"/>
    <col min="9" max="9" width="14.140625" style="90" customWidth="1"/>
    <col min="10" max="16384" width="9.140625" style="90"/>
  </cols>
  <sheetData>
    <row r="1" spans="1:9" x14ac:dyDescent="0.2">
      <c r="A1" s="92" t="s">
        <v>364</v>
      </c>
      <c r="B1" s="92"/>
      <c r="C1" s="92"/>
      <c r="D1" s="92"/>
    </row>
    <row r="2" spans="1:9" x14ac:dyDescent="0.2">
      <c r="A2" s="163" t="s">
        <v>365</v>
      </c>
      <c r="B2" s="163"/>
      <c r="C2" s="163"/>
      <c r="D2" s="163"/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366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4"/>
      <c r="C6" s="4"/>
      <c r="D6" s="4"/>
      <c r="E6" s="124"/>
      <c r="F6" s="124"/>
      <c r="G6" s="124"/>
      <c r="H6" s="4"/>
      <c r="I6" s="124"/>
    </row>
    <row r="7" spans="1:9" s="93" customFormat="1" ht="12" x14ac:dyDescent="0.2">
      <c r="A7" s="115" t="s">
        <v>356</v>
      </c>
      <c r="B7" s="158">
        <v>61.434977578475333</v>
      </c>
      <c r="C7" s="158">
        <v>49.1869918699187</v>
      </c>
      <c r="D7" s="158"/>
      <c r="E7" s="158">
        <v>54.285714285714285</v>
      </c>
      <c r="F7" s="158">
        <v>36.633663366336634</v>
      </c>
      <c r="G7" s="158">
        <v>69.709543568464724</v>
      </c>
      <c r="H7" s="158"/>
      <c r="I7" s="158">
        <v>57.080924855491332</v>
      </c>
    </row>
    <row r="8" spans="1:9" s="93" customFormat="1" ht="12" x14ac:dyDescent="0.2">
      <c r="A8" s="115" t="s">
        <v>357</v>
      </c>
      <c r="B8" s="158">
        <v>8.2959641255605376</v>
      </c>
      <c r="C8" s="158">
        <v>5.6910569105691051</v>
      </c>
      <c r="D8" s="158"/>
      <c r="E8" s="158">
        <v>5.7142857142857144</v>
      </c>
      <c r="F8" s="158">
        <v>5.9405940594059405</v>
      </c>
      <c r="G8" s="158">
        <v>10.37344398340249</v>
      </c>
      <c r="H8" s="158"/>
      <c r="I8" s="158">
        <v>7.3699421965317926</v>
      </c>
    </row>
    <row r="9" spans="1:9" s="93" customFormat="1" ht="12" x14ac:dyDescent="0.2">
      <c r="A9" s="115" t="s">
        <v>358</v>
      </c>
      <c r="B9" s="158">
        <v>0.67264573991031396</v>
      </c>
      <c r="C9" s="158">
        <v>0.40650406504065045</v>
      </c>
      <c r="D9" s="158"/>
      <c r="E9" s="158">
        <v>0.2857142857142857</v>
      </c>
      <c r="F9" s="158">
        <v>0</v>
      </c>
      <c r="G9" s="158">
        <v>1.2448132780082988</v>
      </c>
      <c r="H9" s="158"/>
      <c r="I9" s="158">
        <v>0.57803468208092479</v>
      </c>
    </row>
    <row r="10" spans="1:9" s="93" customFormat="1" ht="12" x14ac:dyDescent="0.2">
      <c r="A10" s="115" t="s">
        <v>359</v>
      </c>
      <c r="B10" s="158">
        <v>0.22421524663677131</v>
      </c>
      <c r="C10" s="158">
        <v>0.40650406504065045</v>
      </c>
      <c r="D10" s="158"/>
      <c r="E10" s="158">
        <v>0.2857142857142857</v>
      </c>
      <c r="F10" s="158">
        <v>0</v>
      </c>
      <c r="G10" s="158">
        <v>0.41493775933609961</v>
      </c>
      <c r="H10" s="158"/>
      <c r="I10" s="158">
        <v>0.28901734104046239</v>
      </c>
    </row>
    <row r="11" spans="1:9" s="93" customFormat="1" ht="12" x14ac:dyDescent="0.2">
      <c r="A11" s="115" t="s">
        <v>361</v>
      </c>
      <c r="B11" s="158">
        <v>7.1748878923766819</v>
      </c>
      <c r="C11" s="158">
        <v>8.536585365853659</v>
      </c>
      <c r="D11" s="158"/>
      <c r="E11" s="158">
        <v>6.2857142857142865</v>
      </c>
      <c r="F11" s="158">
        <v>11.881188118811881</v>
      </c>
      <c r="G11" s="158">
        <v>7.8838174273858916</v>
      </c>
      <c r="H11" s="158"/>
      <c r="I11" s="158">
        <v>7.6589595375722546</v>
      </c>
    </row>
    <row r="12" spans="1:9" s="93" customFormat="1" ht="12" x14ac:dyDescent="0.2">
      <c r="A12" s="115" t="s">
        <v>362</v>
      </c>
      <c r="B12" s="158">
        <v>19.506726457399104</v>
      </c>
      <c r="C12" s="158">
        <v>33.333333333333329</v>
      </c>
      <c r="D12" s="158"/>
      <c r="E12" s="158">
        <v>30</v>
      </c>
      <c r="F12" s="158">
        <v>42.574257425742573</v>
      </c>
      <c r="G12" s="158">
        <v>8.7136929460580905</v>
      </c>
      <c r="H12" s="158"/>
      <c r="I12" s="158">
        <v>24.421965317919074</v>
      </c>
    </row>
    <row r="13" spans="1:9" s="93" customFormat="1" ht="12" x14ac:dyDescent="0.2">
      <c r="A13" s="115" t="s">
        <v>265</v>
      </c>
      <c r="B13" s="158">
        <v>2.6905829596412558</v>
      </c>
      <c r="C13" s="158">
        <v>2.4390243902439024</v>
      </c>
      <c r="D13" s="158"/>
      <c r="E13" s="158">
        <v>3.1428571428571432</v>
      </c>
      <c r="F13" s="158">
        <v>2.9702970297029703</v>
      </c>
      <c r="G13" s="158">
        <v>1.6597510373443984</v>
      </c>
      <c r="H13" s="158"/>
      <c r="I13" s="158">
        <v>2.601156069364162</v>
      </c>
    </row>
    <row r="14" spans="1:9" s="93" customFormat="1" ht="12" x14ac:dyDescent="0.2">
      <c r="A14" s="69" t="s">
        <v>0</v>
      </c>
      <c r="B14" s="172">
        <v>100</v>
      </c>
      <c r="C14" s="172">
        <v>99.999999999999986</v>
      </c>
      <c r="D14" s="172"/>
      <c r="E14" s="172">
        <v>100</v>
      </c>
      <c r="F14" s="172">
        <v>100</v>
      </c>
      <c r="G14" s="172">
        <v>99.999999999999986</v>
      </c>
      <c r="H14" s="172"/>
      <c r="I14" s="172">
        <v>100.00000000000001</v>
      </c>
    </row>
    <row r="15" spans="1:9" s="93" customFormat="1" ht="12" x14ac:dyDescent="0.2">
      <c r="A15" s="145" t="s">
        <v>319</v>
      </c>
      <c r="B15" s="141"/>
      <c r="C15" s="141"/>
      <c r="D15" s="141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H28" sqref="H28"/>
    </sheetView>
  </sheetViews>
  <sheetFormatPr defaultRowHeight="12.75" x14ac:dyDescent="0.2"/>
  <cols>
    <col min="1" max="1" width="25.42578125" style="90" customWidth="1"/>
    <col min="2" max="3" width="12.7109375" style="90" customWidth="1"/>
    <col min="4" max="4" width="0.85546875" style="90" customWidth="1"/>
    <col min="5" max="7" width="12.7109375" style="90" customWidth="1"/>
    <col min="8" max="8" width="0.7109375" style="90" customWidth="1"/>
    <col min="9" max="9" width="15.85546875" style="90" customWidth="1"/>
    <col min="10" max="16384" width="9.140625" style="90"/>
  </cols>
  <sheetData>
    <row r="1" spans="1:9" x14ac:dyDescent="0.2">
      <c r="A1" s="92" t="s">
        <v>367</v>
      </c>
      <c r="B1" s="92"/>
      <c r="C1" s="92"/>
      <c r="D1" s="92"/>
    </row>
    <row r="2" spans="1:9" x14ac:dyDescent="0.2">
      <c r="A2" s="163" t="s">
        <v>368</v>
      </c>
      <c r="B2" s="163"/>
      <c r="C2" s="163"/>
      <c r="D2" s="163"/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369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4"/>
      <c r="C6" s="4"/>
      <c r="D6" s="4"/>
      <c r="E6" s="124"/>
      <c r="F6" s="124"/>
      <c r="G6" s="124"/>
      <c r="H6" s="4"/>
      <c r="I6" s="124"/>
    </row>
    <row r="7" spans="1:9" s="93" customFormat="1" ht="12" x14ac:dyDescent="0.2">
      <c r="A7" s="115" t="s">
        <v>356</v>
      </c>
      <c r="B7" s="158">
        <v>19.282511210762333</v>
      </c>
      <c r="C7" s="158">
        <v>25.714285714285712</v>
      </c>
      <c r="D7" s="158"/>
      <c r="E7" s="158">
        <v>32</v>
      </c>
      <c r="F7" s="158">
        <v>22.772277227722775</v>
      </c>
      <c r="G7" s="158">
        <v>5.833333333333333</v>
      </c>
      <c r="H7" s="158"/>
      <c r="I7" s="158">
        <v>21.562952243125906</v>
      </c>
    </row>
    <row r="8" spans="1:9" s="93" customFormat="1" ht="12" x14ac:dyDescent="0.2">
      <c r="A8" s="115" t="s">
        <v>357</v>
      </c>
      <c r="B8" s="158">
        <v>5.3811659192825116</v>
      </c>
      <c r="C8" s="158">
        <v>9.795918367346939</v>
      </c>
      <c r="D8" s="158"/>
      <c r="E8" s="158">
        <v>10.285714285714285</v>
      </c>
      <c r="F8" s="158">
        <v>6.9306930693069315</v>
      </c>
      <c r="G8" s="158">
        <v>2.083333333333333</v>
      </c>
      <c r="H8" s="158"/>
      <c r="I8" s="158">
        <v>6.9464544138929094</v>
      </c>
    </row>
    <row r="9" spans="1:9" s="93" customFormat="1" ht="12" x14ac:dyDescent="0.2">
      <c r="A9" s="115" t="s">
        <v>358</v>
      </c>
      <c r="B9" s="158">
        <v>2.6905829596412558</v>
      </c>
      <c r="C9" s="158">
        <v>4.4897959183673466</v>
      </c>
      <c r="D9" s="158"/>
      <c r="E9" s="158">
        <v>5.4285714285714288</v>
      </c>
      <c r="F9" s="158">
        <v>2.9702970297029703</v>
      </c>
      <c r="G9" s="158">
        <v>0.41666666666666669</v>
      </c>
      <c r="H9" s="158"/>
      <c r="I9" s="158">
        <v>3.3285094066570187</v>
      </c>
    </row>
    <row r="10" spans="1:9" s="93" customFormat="1" ht="12" x14ac:dyDescent="0.2">
      <c r="A10" s="115" t="s">
        <v>359</v>
      </c>
      <c r="B10" s="158">
        <v>0.22421524663677131</v>
      </c>
      <c r="C10" s="158">
        <v>1.2244897959183674</v>
      </c>
      <c r="D10" s="158"/>
      <c r="E10" s="158">
        <v>1.1428571428571428</v>
      </c>
      <c r="F10" s="158">
        <v>0</v>
      </c>
      <c r="G10" s="158">
        <v>0</v>
      </c>
      <c r="H10" s="158"/>
      <c r="I10" s="158">
        <v>0.57887120115774238</v>
      </c>
    </row>
    <row r="11" spans="1:9" s="93" customFormat="1" ht="12" x14ac:dyDescent="0.2">
      <c r="A11" s="115" t="s">
        <v>360</v>
      </c>
      <c r="B11" s="158">
        <v>0.22421524663677131</v>
      </c>
      <c r="C11" s="158">
        <v>0</v>
      </c>
      <c r="D11" s="158"/>
      <c r="E11" s="158">
        <v>0.2857142857142857</v>
      </c>
      <c r="F11" s="158">
        <v>0</v>
      </c>
      <c r="G11" s="158">
        <v>0</v>
      </c>
      <c r="H11" s="158"/>
      <c r="I11" s="158">
        <v>0.14471780028943559</v>
      </c>
    </row>
    <row r="12" spans="1:9" s="93" customFormat="1" ht="12" x14ac:dyDescent="0.2">
      <c r="A12" s="115" t="s">
        <v>361</v>
      </c>
      <c r="B12" s="158">
        <v>6.5022421524663674</v>
      </c>
      <c r="C12" s="158">
        <v>12.244897959183673</v>
      </c>
      <c r="D12" s="158"/>
      <c r="E12" s="158">
        <v>10.857142857142858</v>
      </c>
      <c r="F12" s="158">
        <v>17.82178217821782</v>
      </c>
      <c r="G12" s="158">
        <v>1.25</v>
      </c>
      <c r="H12" s="158"/>
      <c r="I12" s="158">
        <v>8.5383502170766992</v>
      </c>
    </row>
    <row r="13" spans="1:9" s="93" customFormat="1" ht="12" x14ac:dyDescent="0.2">
      <c r="A13" s="115" t="s">
        <v>362</v>
      </c>
      <c r="B13" s="158">
        <v>64.79820627802691</v>
      </c>
      <c r="C13" s="158">
        <v>44.897959183673471</v>
      </c>
      <c r="D13" s="158"/>
      <c r="E13" s="158">
        <v>39.142857142857139</v>
      </c>
      <c r="F13" s="158">
        <v>45.544554455445549</v>
      </c>
      <c r="G13" s="158">
        <v>90</v>
      </c>
      <c r="H13" s="158"/>
      <c r="I13" s="158">
        <v>57.74240231548481</v>
      </c>
    </row>
    <row r="14" spans="1:9" s="93" customFormat="1" ht="12" customHeight="1" x14ac:dyDescent="0.2">
      <c r="A14" s="115" t="s">
        <v>265</v>
      </c>
      <c r="B14" s="158">
        <v>0.89686098654708524</v>
      </c>
      <c r="C14" s="158">
        <v>1.6326530612244898</v>
      </c>
      <c r="D14" s="158"/>
      <c r="E14" s="158">
        <v>0.85714285714285721</v>
      </c>
      <c r="F14" s="158">
        <v>3.9603960396039604</v>
      </c>
      <c r="G14" s="158">
        <v>0.41666666666666669</v>
      </c>
      <c r="H14" s="158"/>
      <c r="I14" s="158">
        <v>1.1577424023154848</v>
      </c>
    </row>
    <row r="15" spans="1:9" s="93" customFormat="1" ht="12" x14ac:dyDescent="0.2">
      <c r="A15" s="69" t="s">
        <v>0</v>
      </c>
      <c r="B15" s="172">
        <v>100</v>
      </c>
      <c r="C15" s="172">
        <v>100</v>
      </c>
      <c r="D15" s="172"/>
      <c r="E15" s="172">
        <v>100</v>
      </c>
      <c r="F15" s="172">
        <v>100.00000000000001</v>
      </c>
      <c r="G15" s="172">
        <v>100</v>
      </c>
      <c r="H15" s="172"/>
      <c r="I15" s="172">
        <v>100</v>
      </c>
    </row>
    <row r="16" spans="1:9" s="93" customFormat="1" ht="12" x14ac:dyDescent="0.2">
      <c r="A16" s="145" t="s">
        <v>363</v>
      </c>
      <c r="B16" s="141"/>
      <c r="C16" s="141"/>
      <c r="D16" s="141"/>
    </row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  <row r="24" s="93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H28" sqref="H28"/>
    </sheetView>
  </sheetViews>
  <sheetFormatPr defaultRowHeight="12.75" x14ac:dyDescent="0.2"/>
  <cols>
    <col min="1" max="1" width="17.7109375" style="90" customWidth="1"/>
    <col min="2" max="3" width="14.5703125" style="90" customWidth="1"/>
    <col min="4" max="4" width="0.85546875" style="90" customWidth="1"/>
    <col min="5" max="6" width="14.5703125" style="90" customWidth="1"/>
    <col min="7" max="7" width="10.85546875" style="90" customWidth="1"/>
    <col min="8" max="8" width="0.7109375" style="90" customWidth="1"/>
    <col min="9" max="9" width="14.5703125" style="90" customWidth="1"/>
    <col min="10" max="16384" width="9.140625" style="90"/>
  </cols>
  <sheetData>
    <row r="1" spans="1:9" x14ac:dyDescent="0.2">
      <c r="A1" s="92" t="s">
        <v>370</v>
      </c>
    </row>
    <row r="2" spans="1:9" x14ac:dyDescent="0.2">
      <c r="A2" s="153" t="s">
        <v>371</v>
      </c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372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124"/>
      <c r="C6" s="124"/>
      <c r="D6" s="124"/>
      <c r="E6" s="124"/>
      <c r="F6" s="124"/>
      <c r="G6" s="124"/>
      <c r="H6" s="4"/>
      <c r="I6" s="124"/>
    </row>
    <row r="7" spans="1:9" s="93" customFormat="1" ht="12" x14ac:dyDescent="0.2">
      <c r="A7" s="115" t="s">
        <v>268</v>
      </c>
      <c r="B7" s="158">
        <v>23.516483516483515</v>
      </c>
      <c r="C7" s="158">
        <v>48.373983739837399</v>
      </c>
      <c r="D7" s="158"/>
      <c r="E7" s="158">
        <v>52.857142857142861</v>
      </c>
      <c r="F7" s="158">
        <v>39.805825242718448</v>
      </c>
      <c r="G7" s="158">
        <v>0</v>
      </c>
      <c r="H7" s="158"/>
      <c r="I7" s="158">
        <v>32.239657631954351</v>
      </c>
    </row>
    <row r="8" spans="1:9" s="93" customFormat="1" ht="12" customHeight="1" x14ac:dyDescent="0.2">
      <c r="A8" s="115" t="s">
        <v>269</v>
      </c>
      <c r="B8" s="158">
        <v>76.483516483516482</v>
      </c>
      <c r="C8" s="158">
        <v>51.626016260162601</v>
      </c>
      <c r="D8" s="158"/>
      <c r="E8" s="158">
        <v>47.142857142857139</v>
      </c>
      <c r="F8" s="158">
        <v>60.194174757281552</v>
      </c>
      <c r="G8" s="158">
        <v>100</v>
      </c>
      <c r="H8" s="158"/>
      <c r="I8" s="158">
        <v>67.760342368045642</v>
      </c>
    </row>
    <row r="9" spans="1:9" s="93" customFormat="1" ht="12" x14ac:dyDescent="0.2">
      <c r="A9" s="69" t="s">
        <v>0</v>
      </c>
      <c r="B9" s="172">
        <v>100</v>
      </c>
      <c r="C9" s="172">
        <v>100</v>
      </c>
      <c r="D9" s="131"/>
      <c r="E9" s="172">
        <v>100</v>
      </c>
      <c r="F9" s="172">
        <v>100.00000000000001</v>
      </c>
      <c r="G9" s="172">
        <v>100</v>
      </c>
      <c r="H9" s="94"/>
      <c r="I9" s="172">
        <v>100</v>
      </c>
    </row>
    <row r="10" spans="1:9" s="93" customFormat="1" ht="12" x14ac:dyDescent="0.2">
      <c r="A10" s="145" t="s">
        <v>310</v>
      </c>
    </row>
    <row r="11" spans="1:9" s="93" customFormat="1" ht="12" x14ac:dyDescent="0.2">
      <c r="A11" s="160"/>
    </row>
    <row r="12" spans="1:9" s="93" customFormat="1" ht="12" x14ac:dyDescent="0.2"/>
    <row r="13" spans="1:9" s="93" customFormat="1" ht="12" x14ac:dyDescent="0.2"/>
    <row r="14" spans="1:9" s="93" customFormat="1" ht="12" x14ac:dyDescent="0.2"/>
    <row r="15" spans="1:9" s="93" customFormat="1" ht="12" x14ac:dyDescent="0.2"/>
    <row r="16" spans="1:9" s="93" customFormat="1" ht="12" x14ac:dyDescent="0.2"/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  <row r="24" s="93" customFormat="1" ht="12" x14ac:dyDescent="0.2"/>
    <row r="25" s="93" customFormat="1" ht="12" x14ac:dyDescent="0.2"/>
    <row r="26" s="93" customFormat="1" ht="12" x14ac:dyDescent="0.2"/>
    <row r="27" s="93" customFormat="1" ht="12" x14ac:dyDescent="0.2"/>
    <row r="28" s="93" customFormat="1" ht="12" x14ac:dyDescent="0.2"/>
    <row r="29" s="93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B19" sqref="B19"/>
    </sheetView>
  </sheetViews>
  <sheetFormatPr defaultRowHeight="15" x14ac:dyDescent="0.25"/>
  <cols>
    <col min="1" max="1" width="45.5703125" customWidth="1"/>
    <col min="2" max="6" width="13.85546875" customWidth="1"/>
  </cols>
  <sheetData>
    <row r="1" spans="1:6" x14ac:dyDescent="0.25">
      <c r="A1" s="3" t="s">
        <v>138</v>
      </c>
    </row>
    <row r="2" spans="1:6" x14ac:dyDescent="0.25">
      <c r="A2" s="3"/>
    </row>
    <row r="3" spans="1:6" ht="37.5" customHeight="1" x14ac:dyDescent="0.25">
      <c r="A3" s="34" t="s">
        <v>28</v>
      </c>
      <c r="B3" s="26" t="s">
        <v>12</v>
      </c>
      <c r="C3" s="26" t="s">
        <v>13</v>
      </c>
      <c r="D3" s="26" t="s">
        <v>14</v>
      </c>
      <c r="E3" s="26" t="s">
        <v>15</v>
      </c>
      <c r="F3" s="27" t="s">
        <v>0</v>
      </c>
    </row>
    <row r="4" spans="1:6" ht="14.25" customHeight="1" x14ac:dyDescent="0.25">
      <c r="A4" s="24" t="s">
        <v>19</v>
      </c>
      <c r="B4" s="29"/>
      <c r="C4" s="29"/>
      <c r="D4" s="29"/>
      <c r="E4" s="29"/>
      <c r="F4" s="30"/>
    </row>
    <row r="5" spans="1:6" x14ac:dyDescent="0.25">
      <c r="A5" s="4" t="s">
        <v>22</v>
      </c>
      <c r="B5" s="17">
        <v>1</v>
      </c>
      <c r="C5" s="11">
        <v>0</v>
      </c>
      <c r="D5" s="11">
        <v>0</v>
      </c>
      <c r="E5" s="11">
        <v>0</v>
      </c>
      <c r="F5" s="18">
        <f>C5+B5+D5+E5</f>
        <v>1</v>
      </c>
    </row>
    <row r="6" spans="1:6" x14ac:dyDescent="0.25">
      <c r="A6" s="4" t="s">
        <v>23</v>
      </c>
      <c r="B6" s="17">
        <v>9</v>
      </c>
      <c r="C6" s="17">
        <v>3</v>
      </c>
      <c r="D6" s="17">
        <v>3</v>
      </c>
      <c r="E6" s="11">
        <v>0</v>
      </c>
      <c r="F6" s="18">
        <f t="shared" ref="F6:F18" si="0">C6+B6+D6+E6</f>
        <v>15</v>
      </c>
    </row>
    <row r="7" spans="1:6" x14ac:dyDescent="0.25">
      <c r="A7" s="4" t="s">
        <v>24</v>
      </c>
      <c r="B7" s="17">
        <v>1</v>
      </c>
      <c r="C7" s="17">
        <v>0</v>
      </c>
      <c r="D7" s="17">
        <v>1</v>
      </c>
      <c r="E7" s="11">
        <v>0</v>
      </c>
      <c r="F7" s="18">
        <f t="shared" si="0"/>
        <v>2</v>
      </c>
    </row>
    <row r="8" spans="1:6" x14ac:dyDescent="0.25">
      <c r="A8" s="4" t="s">
        <v>31</v>
      </c>
      <c r="B8" s="17">
        <v>8</v>
      </c>
      <c r="C8" s="17">
        <v>4</v>
      </c>
      <c r="D8" s="17">
        <v>6</v>
      </c>
      <c r="E8" s="11">
        <v>0</v>
      </c>
      <c r="F8" s="18">
        <f t="shared" si="0"/>
        <v>18</v>
      </c>
    </row>
    <row r="9" spans="1:6" x14ac:dyDescent="0.25">
      <c r="A9" s="4" t="s">
        <v>32</v>
      </c>
      <c r="B9" s="17">
        <v>9</v>
      </c>
      <c r="C9" s="11">
        <v>3</v>
      </c>
      <c r="D9" s="17">
        <v>0</v>
      </c>
      <c r="E9" s="11">
        <v>1</v>
      </c>
      <c r="F9" s="18">
        <f t="shared" si="0"/>
        <v>13</v>
      </c>
    </row>
    <row r="10" spans="1:6" x14ac:dyDescent="0.25">
      <c r="A10" s="6" t="s">
        <v>20</v>
      </c>
      <c r="B10" s="17"/>
      <c r="C10" s="11"/>
      <c r="D10" s="17"/>
      <c r="E10" s="11"/>
      <c r="F10" s="18"/>
    </row>
    <row r="11" spans="1:6" x14ac:dyDescent="0.25">
      <c r="A11" s="4" t="s">
        <v>25</v>
      </c>
      <c r="B11" s="17">
        <v>2</v>
      </c>
      <c r="C11" s="17">
        <v>2</v>
      </c>
      <c r="D11" s="17">
        <v>0</v>
      </c>
      <c r="E11" s="11">
        <v>0</v>
      </c>
      <c r="F11" s="18">
        <f t="shared" si="0"/>
        <v>4</v>
      </c>
    </row>
    <row r="12" spans="1:6" x14ac:dyDescent="0.25">
      <c r="A12" s="4" t="s">
        <v>26</v>
      </c>
      <c r="B12" s="17">
        <v>2</v>
      </c>
      <c r="C12" s="17">
        <v>1</v>
      </c>
      <c r="D12" s="17">
        <v>1</v>
      </c>
      <c r="E12" s="11">
        <v>0</v>
      </c>
      <c r="F12" s="18">
        <f t="shared" si="0"/>
        <v>4</v>
      </c>
    </row>
    <row r="13" spans="1:6" x14ac:dyDescent="0.25">
      <c r="A13" s="4" t="s">
        <v>33</v>
      </c>
      <c r="B13" s="17">
        <v>2</v>
      </c>
      <c r="C13" s="17">
        <v>1</v>
      </c>
      <c r="D13" s="17">
        <v>1</v>
      </c>
      <c r="E13" s="17">
        <v>2</v>
      </c>
      <c r="F13" s="18">
        <f t="shared" si="0"/>
        <v>6</v>
      </c>
    </row>
    <row r="14" spans="1:6" x14ac:dyDescent="0.25">
      <c r="A14" s="4" t="s">
        <v>31</v>
      </c>
      <c r="B14" s="17">
        <v>19</v>
      </c>
      <c r="C14" s="17">
        <v>10</v>
      </c>
      <c r="D14" s="17">
        <v>1</v>
      </c>
      <c r="E14" s="17">
        <v>2</v>
      </c>
      <c r="F14" s="18">
        <f t="shared" si="0"/>
        <v>32</v>
      </c>
    </row>
    <row r="15" spans="1:6" x14ac:dyDescent="0.25">
      <c r="A15" s="6" t="s">
        <v>21</v>
      </c>
      <c r="B15" s="17"/>
      <c r="C15" s="17"/>
      <c r="D15" s="17"/>
      <c r="E15" s="17"/>
      <c r="F15" s="18"/>
    </row>
    <row r="16" spans="1:6" x14ac:dyDescent="0.25">
      <c r="A16" s="4" t="s">
        <v>27</v>
      </c>
      <c r="B16" s="17">
        <v>4</v>
      </c>
      <c r="C16" s="17">
        <v>2</v>
      </c>
      <c r="D16" s="17">
        <v>2</v>
      </c>
      <c r="E16" s="17">
        <v>2</v>
      </c>
      <c r="F16" s="18">
        <f t="shared" si="0"/>
        <v>10</v>
      </c>
    </row>
    <row r="17" spans="1:6" x14ac:dyDescent="0.25">
      <c r="A17" s="85" t="s">
        <v>135</v>
      </c>
      <c r="B17" s="17"/>
      <c r="C17" s="17"/>
      <c r="D17" s="17"/>
      <c r="E17" s="17"/>
      <c r="F17" s="18"/>
    </row>
    <row r="18" spans="1:6" x14ac:dyDescent="0.25">
      <c r="A18" s="4" t="s">
        <v>133</v>
      </c>
      <c r="B18" s="17">
        <v>14</v>
      </c>
      <c r="C18" s="17">
        <v>0</v>
      </c>
      <c r="D18" s="17">
        <v>0</v>
      </c>
      <c r="E18" s="17">
        <v>0</v>
      </c>
      <c r="F18" s="18">
        <f t="shared" si="0"/>
        <v>14</v>
      </c>
    </row>
    <row r="19" spans="1:6" s="2" customFormat="1" x14ac:dyDescent="0.25">
      <c r="A19" s="77" t="s">
        <v>0</v>
      </c>
      <c r="B19" s="78">
        <f>SUM(B5:B18)</f>
        <v>71</v>
      </c>
      <c r="C19" s="78">
        <f t="shared" ref="C19:E19" si="1">SUM(C5:C18)</f>
        <v>26</v>
      </c>
      <c r="D19" s="78">
        <f t="shared" si="1"/>
        <v>15</v>
      </c>
      <c r="E19" s="78">
        <f t="shared" si="1"/>
        <v>7</v>
      </c>
      <c r="F19" s="78">
        <f>C19+B19+D19+E19</f>
        <v>119</v>
      </c>
    </row>
    <row r="20" spans="1:6" x14ac:dyDescent="0.25">
      <c r="A20" s="79" t="s">
        <v>111</v>
      </c>
      <c r="B20" s="80">
        <f>B19/$F19*100</f>
        <v>59.663865546218489</v>
      </c>
      <c r="C20" s="80">
        <f t="shared" ref="C20:F20" si="2">C19/$F19*100</f>
        <v>21.84873949579832</v>
      </c>
      <c r="D20" s="80">
        <f t="shared" si="2"/>
        <v>12.605042016806722</v>
      </c>
      <c r="E20" s="80">
        <f t="shared" si="2"/>
        <v>5.8823529411764701</v>
      </c>
      <c r="F20" s="80">
        <f t="shared" si="2"/>
        <v>100</v>
      </c>
    </row>
    <row r="22" spans="1:6" x14ac:dyDescent="0.25">
      <c r="A22" s="14"/>
    </row>
    <row r="23" spans="1:6" x14ac:dyDescent="0.25">
      <c r="A23" s="14"/>
    </row>
    <row r="24" spans="1:6" x14ac:dyDescent="0.25">
      <c r="A24" s="14"/>
    </row>
    <row r="25" spans="1:6" x14ac:dyDescent="0.25">
      <c r="A25" s="14"/>
    </row>
    <row r="26" spans="1:6" x14ac:dyDescent="0.25">
      <c r="A26" s="14"/>
    </row>
    <row r="27" spans="1:6" x14ac:dyDescent="0.25">
      <c r="A27" s="14"/>
    </row>
    <row r="28" spans="1:6" x14ac:dyDescent="0.25">
      <c r="A28" s="14"/>
    </row>
    <row r="29" spans="1:6" x14ac:dyDescent="0.25">
      <c r="A29" s="14"/>
    </row>
    <row r="30" spans="1:6" x14ac:dyDescent="0.25">
      <c r="A30" s="14"/>
    </row>
    <row r="31" spans="1:6" x14ac:dyDescent="0.25">
      <c r="A31" s="14"/>
    </row>
    <row r="32" spans="1:6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H28" sqref="H28"/>
    </sheetView>
  </sheetViews>
  <sheetFormatPr defaultRowHeight="12.75" x14ac:dyDescent="0.2"/>
  <cols>
    <col min="1" max="1" width="20.7109375" style="90" customWidth="1"/>
    <col min="2" max="3" width="11.85546875" style="90" customWidth="1"/>
    <col min="4" max="4" width="0.85546875" style="90" customWidth="1"/>
    <col min="5" max="6" width="11.85546875" style="90" customWidth="1"/>
    <col min="7" max="7" width="11.85546875" style="187" customWidth="1"/>
    <col min="8" max="8" width="0.85546875" style="90" customWidth="1"/>
    <col min="9" max="9" width="14.140625" style="90" customWidth="1"/>
    <col min="10" max="16384" width="9.140625" style="90"/>
  </cols>
  <sheetData>
    <row r="1" spans="1:9" x14ac:dyDescent="0.2">
      <c r="A1" s="184" t="s">
        <v>373</v>
      </c>
    </row>
    <row r="2" spans="1:9" ht="14.25" x14ac:dyDescent="0.2">
      <c r="A2" s="185" t="s">
        <v>374</v>
      </c>
    </row>
    <row r="3" spans="1:9" s="93" customFormat="1" ht="12" x14ac:dyDescent="0.2">
      <c r="G3" s="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375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B6" s="124"/>
      <c r="C6" s="124"/>
      <c r="D6" s="124"/>
      <c r="E6" s="124"/>
      <c r="F6" s="124"/>
      <c r="G6" s="124"/>
      <c r="H6" s="4"/>
      <c r="I6" s="124"/>
    </row>
    <row r="7" spans="1:9" s="93" customFormat="1" ht="12.75" customHeight="1" x14ac:dyDescent="0.2">
      <c r="A7" s="4" t="s">
        <v>376</v>
      </c>
      <c r="B7" s="176">
        <v>52.336448598130836</v>
      </c>
      <c r="C7" s="176">
        <v>51.260504201680668</v>
      </c>
      <c r="D7" s="176"/>
      <c r="E7" s="176">
        <v>49.189189189189193</v>
      </c>
      <c r="F7" s="176">
        <v>63.414634146341463</v>
      </c>
      <c r="G7" s="188" t="s">
        <v>81</v>
      </c>
      <c r="H7" s="176"/>
      <c r="I7" s="176">
        <v>51.769911504424783</v>
      </c>
    </row>
    <row r="8" spans="1:9" s="93" customFormat="1" ht="12.75" customHeight="1" x14ac:dyDescent="0.2">
      <c r="A8" s="115" t="s">
        <v>377</v>
      </c>
      <c r="B8" s="176">
        <v>14.953271028037381</v>
      </c>
      <c r="C8" s="176">
        <v>10.92436974789916</v>
      </c>
      <c r="D8" s="142"/>
      <c r="E8" s="176">
        <v>12.972972972972974</v>
      </c>
      <c r="F8" s="176">
        <v>12.195121951219512</v>
      </c>
      <c r="G8" s="188" t="s">
        <v>81</v>
      </c>
      <c r="H8" s="176"/>
      <c r="I8" s="176">
        <v>12.831858407079647</v>
      </c>
    </row>
    <row r="9" spans="1:9" s="93" customFormat="1" ht="12.75" customHeight="1" x14ac:dyDescent="0.2">
      <c r="A9" s="115" t="s">
        <v>378</v>
      </c>
      <c r="B9" s="176">
        <v>11.214953271028037</v>
      </c>
      <c r="C9" s="176">
        <v>14.285714285714285</v>
      </c>
      <c r="D9" s="142"/>
      <c r="E9" s="176">
        <v>14.594594594594595</v>
      </c>
      <c r="F9" s="176">
        <v>4.8780487804878048</v>
      </c>
      <c r="G9" s="188" t="s">
        <v>81</v>
      </c>
      <c r="H9" s="176"/>
      <c r="I9" s="176">
        <v>12.831858407079647</v>
      </c>
    </row>
    <row r="10" spans="1:9" s="93" customFormat="1" ht="12.75" customHeight="1" x14ac:dyDescent="0.2">
      <c r="A10" s="115" t="s">
        <v>379</v>
      </c>
      <c r="B10" s="176">
        <v>7.4766355140186906</v>
      </c>
      <c r="C10" s="176">
        <v>9.2436974789915975</v>
      </c>
      <c r="D10" s="142"/>
      <c r="E10" s="176">
        <v>9.1891891891891895</v>
      </c>
      <c r="F10" s="176">
        <v>4.8780487804878048</v>
      </c>
      <c r="G10" s="188" t="s">
        <v>81</v>
      </c>
      <c r="H10" s="176"/>
      <c r="I10" s="176">
        <v>8.4070796460176993</v>
      </c>
    </row>
    <row r="11" spans="1:9" s="93" customFormat="1" ht="12.75" customHeight="1" x14ac:dyDescent="0.2">
      <c r="A11" s="181" t="s">
        <v>380</v>
      </c>
      <c r="B11" s="177">
        <v>17.75700934579439</v>
      </c>
      <c r="C11" s="177">
        <v>17.647058823529413</v>
      </c>
      <c r="D11" s="182"/>
      <c r="E11" s="177">
        <v>18.378378378378379</v>
      </c>
      <c r="F11" s="177">
        <v>14.634146341463413</v>
      </c>
      <c r="G11" s="174" t="s">
        <v>81</v>
      </c>
      <c r="H11" s="177"/>
      <c r="I11" s="177">
        <v>17.699115044247787</v>
      </c>
    </row>
    <row r="12" spans="1:9" s="93" customFormat="1" ht="12" x14ac:dyDescent="0.2">
      <c r="A12" s="145" t="s">
        <v>381</v>
      </c>
    </row>
    <row r="13" spans="1:9" s="93" customFormat="1" ht="12" x14ac:dyDescent="0.2">
      <c r="A13" s="145" t="s">
        <v>382</v>
      </c>
    </row>
    <row r="14" spans="1:9" s="93" customFormat="1" ht="12" x14ac:dyDescent="0.2">
      <c r="A14" s="160"/>
    </row>
    <row r="15" spans="1:9" s="93" customFormat="1" ht="12" x14ac:dyDescent="0.2">
      <c r="A15" s="160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H28" sqref="H28"/>
    </sheetView>
  </sheetViews>
  <sheetFormatPr defaultRowHeight="12.75" x14ac:dyDescent="0.2"/>
  <cols>
    <col min="1" max="1" width="24.85546875" style="90" customWidth="1"/>
    <col min="2" max="3" width="12.85546875" style="90" customWidth="1"/>
    <col min="4" max="4" width="0.85546875" style="90" customWidth="1"/>
    <col min="5" max="6" width="12.85546875" style="90" customWidth="1"/>
    <col min="7" max="7" width="12.85546875" style="187" customWidth="1"/>
    <col min="8" max="8" width="0.7109375" style="90" customWidth="1"/>
    <col min="9" max="9" width="17.28515625" style="90" customWidth="1"/>
    <col min="10" max="16384" width="9.140625" style="90"/>
  </cols>
  <sheetData>
    <row r="1" spans="1:9" x14ac:dyDescent="0.2">
      <c r="A1" s="184" t="s">
        <v>383</v>
      </c>
    </row>
    <row r="2" spans="1:9" ht="14.25" x14ac:dyDescent="0.2">
      <c r="A2" s="185" t="s">
        <v>384</v>
      </c>
    </row>
    <row r="3" spans="1:9" s="93" customFormat="1" ht="12" x14ac:dyDescent="0.2">
      <c r="G3" s="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385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124"/>
      <c r="C6" s="124"/>
      <c r="D6" s="124"/>
      <c r="E6" s="124"/>
      <c r="F6" s="124"/>
      <c r="G6" s="124"/>
      <c r="H6" s="4"/>
      <c r="I6" s="124"/>
    </row>
    <row r="7" spans="1:9" s="93" customFormat="1" ht="12.75" customHeight="1" x14ac:dyDescent="0.2">
      <c r="A7" s="115" t="s">
        <v>386</v>
      </c>
      <c r="B7" s="176">
        <v>47.619047619047613</v>
      </c>
      <c r="C7" s="176">
        <v>39.316239316239319</v>
      </c>
      <c r="D7" s="176"/>
      <c r="E7" s="176">
        <v>43.715846994535518</v>
      </c>
      <c r="F7" s="176">
        <v>41.025641025641022</v>
      </c>
      <c r="G7" s="188" t="s">
        <v>81</v>
      </c>
      <c r="H7" s="176"/>
      <c r="I7" s="176">
        <v>43.243243243243242</v>
      </c>
    </row>
    <row r="8" spans="1:9" s="93" customFormat="1" ht="12.75" customHeight="1" x14ac:dyDescent="0.2">
      <c r="A8" s="115" t="s">
        <v>387</v>
      </c>
      <c r="B8" s="176">
        <v>32.38095238095238</v>
      </c>
      <c r="C8" s="176">
        <v>25.641025641025639</v>
      </c>
      <c r="D8" s="142">
        <v>0</v>
      </c>
      <c r="E8" s="176">
        <v>28.961748633879779</v>
      </c>
      <c r="F8" s="176">
        <v>28.205128205128204</v>
      </c>
      <c r="G8" s="188" t="s">
        <v>81</v>
      </c>
      <c r="H8" s="176"/>
      <c r="I8" s="176">
        <v>28.828828828828829</v>
      </c>
    </row>
    <row r="9" spans="1:9" s="93" customFormat="1" ht="12.75" customHeight="1" x14ac:dyDescent="0.2">
      <c r="A9" s="115" t="s">
        <v>343</v>
      </c>
      <c r="B9" s="176">
        <v>12.380952380952381</v>
      </c>
      <c r="C9" s="176">
        <v>20.512820512820511</v>
      </c>
      <c r="D9" s="142">
        <v>0</v>
      </c>
      <c r="E9" s="176">
        <v>16.939890710382514</v>
      </c>
      <c r="F9" s="176">
        <v>15.384615384615385</v>
      </c>
      <c r="G9" s="188" t="s">
        <v>81</v>
      </c>
      <c r="H9" s="176"/>
      <c r="I9" s="176">
        <v>16.666666666666664</v>
      </c>
    </row>
    <row r="10" spans="1:9" s="93" customFormat="1" ht="12" x14ac:dyDescent="0.2">
      <c r="A10" s="115" t="s">
        <v>344</v>
      </c>
      <c r="B10" s="176">
        <v>0</v>
      </c>
      <c r="C10" s="176">
        <v>3.4188034188034191</v>
      </c>
      <c r="D10" s="142">
        <v>0</v>
      </c>
      <c r="E10" s="176">
        <v>2.1857923497267762</v>
      </c>
      <c r="F10" s="176">
        <v>0</v>
      </c>
      <c r="G10" s="188" t="s">
        <v>81</v>
      </c>
      <c r="H10" s="176"/>
      <c r="I10" s="176">
        <v>1.8018018018018018</v>
      </c>
    </row>
    <row r="11" spans="1:9" s="93" customFormat="1" ht="12" x14ac:dyDescent="0.2">
      <c r="A11" s="115" t="s">
        <v>388</v>
      </c>
      <c r="B11" s="176">
        <v>3.8095238095238098</v>
      </c>
      <c r="C11" s="176">
        <v>11.965811965811966</v>
      </c>
      <c r="D11" s="142">
        <v>0</v>
      </c>
      <c r="E11" s="176">
        <v>7.6502732240437163</v>
      </c>
      <c r="F11" s="176">
        <v>10.256410256410255</v>
      </c>
      <c r="G11" s="188" t="s">
        <v>81</v>
      </c>
      <c r="H11" s="176"/>
      <c r="I11" s="176">
        <v>8.1081081081081088</v>
      </c>
    </row>
    <row r="12" spans="1:9" s="93" customFormat="1" ht="12" x14ac:dyDescent="0.2">
      <c r="A12" s="181" t="s">
        <v>265</v>
      </c>
      <c r="B12" s="177">
        <v>7.6190476190476195</v>
      </c>
      <c r="C12" s="177">
        <v>3.4188034188034191</v>
      </c>
      <c r="D12" s="182">
        <v>0</v>
      </c>
      <c r="E12" s="177">
        <v>5.4644808743169397</v>
      </c>
      <c r="F12" s="177">
        <v>5.1282051282051277</v>
      </c>
      <c r="G12" s="174" t="s">
        <v>81</v>
      </c>
      <c r="H12" s="177"/>
      <c r="I12" s="177">
        <v>5.4054054054054053</v>
      </c>
    </row>
    <row r="13" spans="1:9" s="93" customFormat="1" ht="12" x14ac:dyDescent="0.2">
      <c r="A13" s="145" t="s">
        <v>381</v>
      </c>
    </row>
    <row r="14" spans="1:9" s="93" customFormat="1" ht="12" x14ac:dyDescent="0.2">
      <c r="A14" s="145" t="s">
        <v>389</v>
      </c>
    </row>
    <row r="15" spans="1:9" s="93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H28" sqref="H28"/>
    </sheetView>
  </sheetViews>
  <sheetFormatPr defaultRowHeight="12.75" x14ac:dyDescent="0.2"/>
  <cols>
    <col min="1" max="1" width="18.140625" style="90" customWidth="1"/>
    <col min="2" max="3" width="12.7109375" style="90" customWidth="1"/>
    <col min="4" max="4" width="0.85546875" style="90" customWidth="1"/>
    <col min="5" max="6" width="12.7109375" style="90" customWidth="1"/>
    <col min="7" max="7" width="12.7109375" style="187" customWidth="1"/>
    <col min="8" max="8" width="0.7109375" style="90" customWidth="1"/>
    <col min="9" max="9" width="15.85546875" style="90" customWidth="1"/>
    <col min="10" max="16384" width="9.140625" style="90"/>
  </cols>
  <sheetData>
    <row r="1" spans="1:10" x14ac:dyDescent="0.2">
      <c r="A1" s="184" t="s">
        <v>390</v>
      </c>
    </row>
    <row r="2" spans="1:10" ht="14.25" x14ac:dyDescent="0.2">
      <c r="A2" s="185" t="s">
        <v>391</v>
      </c>
    </row>
    <row r="3" spans="1:10" s="93" customFormat="1" ht="12" x14ac:dyDescent="0.2">
      <c r="G3" s="4"/>
    </row>
    <row r="4" spans="1:10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10" s="93" customFormat="1" ht="12" x14ac:dyDescent="0.2">
      <c r="A5" s="97" t="s">
        <v>392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5"/>
    </row>
    <row r="6" spans="1:10" s="93" customFormat="1" ht="6" customHeight="1" x14ac:dyDescent="0.2">
      <c r="A6" s="100"/>
      <c r="B6" s="99"/>
      <c r="C6" s="124"/>
      <c r="D6" s="99"/>
      <c r="E6" s="124"/>
      <c r="F6" s="124"/>
      <c r="G6" s="99"/>
      <c r="H6" s="4"/>
      <c r="I6" s="189"/>
    </row>
    <row r="7" spans="1:10" s="93" customFormat="1" ht="12" x14ac:dyDescent="0.2">
      <c r="A7" s="4" t="s">
        <v>393</v>
      </c>
      <c r="B7" s="176">
        <v>31.132075471698112</v>
      </c>
      <c r="C7" s="176">
        <v>28.8135593220339</v>
      </c>
      <c r="D7" s="176"/>
      <c r="E7" s="176">
        <v>32.065217391304344</v>
      </c>
      <c r="F7" s="176">
        <v>20</v>
      </c>
      <c r="G7" s="188" t="s">
        <v>81</v>
      </c>
      <c r="H7" s="176"/>
      <c r="I7" s="176">
        <v>29.910714285714285</v>
      </c>
    </row>
    <row r="8" spans="1:10" s="93" customFormat="1" ht="12.75" customHeight="1" x14ac:dyDescent="0.2">
      <c r="A8" s="115" t="s">
        <v>394</v>
      </c>
      <c r="B8" s="176">
        <v>27.358490566037734</v>
      </c>
      <c r="C8" s="176">
        <v>32.20338983050847</v>
      </c>
      <c r="D8" s="190">
        <v>0</v>
      </c>
      <c r="E8" s="176">
        <v>30.978260869565215</v>
      </c>
      <c r="F8" s="176">
        <v>25</v>
      </c>
      <c r="G8" s="188" t="s">
        <v>81</v>
      </c>
      <c r="H8" s="176"/>
      <c r="I8" s="176">
        <v>29.910714285714285</v>
      </c>
    </row>
    <row r="9" spans="1:10" s="93" customFormat="1" ht="12.75" customHeight="1" x14ac:dyDescent="0.2">
      <c r="A9" s="115" t="s">
        <v>395</v>
      </c>
      <c r="B9" s="176">
        <v>37.735849056603776</v>
      </c>
      <c r="C9" s="176">
        <v>24.576271186440678</v>
      </c>
      <c r="D9" s="190">
        <v>0</v>
      </c>
      <c r="E9" s="176">
        <v>29.347826086956523</v>
      </c>
      <c r="F9" s="176">
        <v>37.5</v>
      </c>
      <c r="G9" s="188" t="s">
        <v>81</v>
      </c>
      <c r="H9" s="176"/>
      <c r="I9" s="176">
        <v>30.803571428571431</v>
      </c>
    </row>
    <row r="10" spans="1:10" s="93" customFormat="1" ht="12.75" customHeight="1" x14ac:dyDescent="0.2">
      <c r="A10" s="181" t="s">
        <v>265</v>
      </c>
      <c r="B10" s="177">
        <v>22.641509433962266</v>
      </c>
      <c r="C10" s="177">
        <v>33.050847457627121</v>
      </c>
      <c r="D10" s="191"/>
      <c r="E10" s="177">
        <v>29.347826086956523</v>
      </c>
      <c r="F10" s="177">
        <v>22.5</v>
      </c>
      <c r="G10" s="174" t="s">
        <v>81</v>
      </c>
      <c r="H10" s="177"/>
      <c r="I10" s="177">
        <v>28.125</v>
      </c>
    </row>
    <row r="11" spans="1:10" s="93" customFormat="1" ht="12" x14ac:dyDescent="0.2">
      <c r="A11" s="145" t="s">
        <v>381</v>
      </c>
    </row>
    <row r="12" spans="1:10" s="93" customFormat="1" ht="12" x14ac:dyDescent="0.2">
      <c r="A12" s="145" t="s">
        <v>396</v>
      </c>
    </row>
    <row r="13" spans="1:10" x14ac:dyDescent="0.2">
      <c r="A13" s="160"/>
    </row>
    <row r="14" spans="1:10" x14ac:dyDescent="0.2">
      <c r="B14" s="93"/>
      <c r="C14" s="93"/>
      <c r="D14" s="93"/>
      <c r="E14" s="93"/>
      <c r="F14" s="93"/>
      <c r="G14" s="93"/>
      <c r="H14" s="93"/>
      <c r="I14" s="93"/>
      <c r="J14" s="93"/>
    </row>
    <row r="15" spans="1:10" x14ac:dyDescent="0.2">
      <c r="B15" s="93"/>
      <c r="C15" s="93"/>
      <c r="D15" s="93"/>
      <c r="E15" s="93"/>
      <c r="F15" s="93"/>
      <c r="G15" s="93"/>
      <c r="H15" s="93"/>
      <c r="I15" s="93"/>
      <c r="J15" s="93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H28" sqref="H28"/>
    </sheetView>
  </sheetViews>
  <sheetFormatPr defaultRowHeight="12.75" x14ac:dyDescent="0.2"/>
  <cols>
    <col min="1" max="1" width="18.7109375" style="90" customWidth="1"/>
    <col min="2" max="3" width="12" style="90" customWidth="1"/>
    <col min="4" max="4" width="0.85546875" style="90" customWidth="1"/>
    <col min="5" max="7" width="12" style="90" customWidth="1"/>
    <col min="8" max="8" width="0.85546875" style="90" customWidth="1"/>
    <col min="9" max="9" width="12" style="90" customWidth="1"/>
    <col min="10" max="16384" width="9.140625" style="90"/>
  </cols>
  <sheetData>
    <row r="1" spans="1:9" x14ac:dyDescent="0.2">
      <c r="A1" s="92" t="s">
        <v>397</v>
      </c>
    </row>
    <row r="2" spans="1:9" x14ac:dyDescent="0.2">
      <c r="A2" s="153" t="s">
        <v>398</v>
      </c>
    </row>
    <row r="3" spans="1:9" s="93" customFormat="1" ht="12" x14ac:dyDescent="0.2">
      <c r="G3" s="4"/>
    </row>
    <row r="4" spans="1:9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95"/>
      <c r="I4" s="243" t="s">
        <v>0</v>
      </c>
    </row>
    <row r="5" spans="1:9" s="93" customFormat="1" ht="12" x14ac:dyDescent="0.2">
      <c r="A5" s="97" t="s">
        <v>399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124"/>
      <c r="C6" s="124"/>
      <c r="D6" s="124"/>
      <c r="E6" s="124"/>
      <c r="F6" s="124"/>
      <c r="G6" s="124"/>
      <c r="H6" s="4"/>
      <c r="I6" s="124"/>
    </row>
    <row r="7" spans="1:9" s="93" customFormat="1" ht="12" x14ac:dyDescent="0.2">
      <c r="A7" s="115" t="s">
        <v>268</v>
      </c>
      <c r="B7" s="158">
        <v>2.1327014218009479</v>
      </c>
      <c r="C7" s="158">
        <v>4.5081967213114753</v>
      </c>
      <c r="D7" s="158" t="e">
        <v>#DIV/0!</v>
      </c>
      <c r="E7" s="158">
        <v>5.1724137931034484</v>
      </c>
      <c r="F7" s="158">
        <v>2</v>
      </c>
      <c r="G7" s="158">
        <v>0</v>
      </c>
      <c r="H7" s="158" t="e">
        <v>#DIV/0!</v>
      </c>
      <c r="I7" s="158">
        <v>3.0030030030030028</v>
      </c>
    </row>
    <row r="8" spans="1:9" s="93" customFormat="1" ht="12" customHeight="1" x14ac:dyDescent="0.2">
      <c r="A8" s="115" t="s">
        <v>269</v>
      </c>
      <c r="B8" s="158">
        <v>97.867298578199041</v>
      </c>
      <c r="C8" s="158">
        <v>95.491803278688522</v>
      </c>
      <c r="D8" s="158" t="e">
        <v>#DIV/0!</v>
      </c>
      <c r="E8" s="158">
        <v>94.827586206896555</v>
      </c>
      <c r="F8" s="158">
        <v>98</v>
      </c>
      <c r="G8" s="158">
        <v>100</v>
      </c>
      <c r="H8" s="158" t="e">
        <v>#DIV/0!</v>
      </c>
      <c r="I8" s="158">
        <v>96.996996996996998</v>
      </c>
    </row>
    <row r="9" spans="1:9" s="93" customFormat="1" ht="12" x14ac:dyDescent="0.2">
      <c r="A9" s="69" t="s">
        <v>0</v>
      </c>
      <c r="B9" s="172">
        <v>99.999999999999986</v>
      </c>
      <c r="C9" s="172">
        <v>100</v>
      </c>
      <c r="D9" s="172"/>
      <c r="E9" s="172">
        <v>100</v>
      </c>
      <c r="F9" s="172">
        <v>100</v>
      </c>
      <c r="G9" s="172">
        <v>100</v>
      </c>
      <c r="H9" s="172"/>
      <c r="I9" s="172">
        <v>100</v>
      </c>
    </row>
    <row r="10" spans="1:9" s="93" customFormat="1" ht="12" x14ac:dyDescent="0.2">
      <c r="A10" s="145" t="s">
        <v>400</v>
      </c>
    </row>
    <row r="11" spans="1:9" s="93" customFormat="1" ht="12" x14ac:dyDescent="0.2">
      <c r="A11" s="160"/>
    </row>
    <row r="12" spans="1:9" s="93" customFormat="1" ht="12" x14ac:dyDescent="0.2"/>
    <row r="13" spans="1:9" s="93" customFormat="1" ht="12" x14ac:dyDescent="0.2"/>
    <row r="14" spans="1:9" s="93" customFormat="1" ht="12" x14ac:dyDescent="0.2"/>
    <row r="15" spans="1:9" s="93" customFormat="1" ht="12" x14ac:dyDescent="0.2"/>
    <row r="16" spans="1:9" s="93" customFormat="1" ht="12" x14ac:dyDescent="0.2"/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  <row r="24" s="93" customFormat="1" ht="12" x14ac:dyDescent="0.2"/>
    <row r="25" s="93" customFormat="1" ht="12" x14ac:dyDescent="0.2"/>
    <row r="26" s="93" customFormat="1" ht="12" x14ac:dyDescent="0.2"/>
    <row r="27" s="93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H28" sqref="H28"/>
    </sheetView>
  </sheetViews>
  <sheetFormatPr defaultRowHeight="12.75" x14ac:dyDescent="0.2"/>
  <cols>
    <col min="1" max="1" width="37.85546875" style="90" customWidth="1"/>
    <col min="2" max="3" width="11.5703125" style="90" customWidth="1"/>
    <col min="4" max="4" width="0.85546875" style="90" customWidth="1"/>
    <col min="5" max="7" width="11.5703125" style="90" customWidth="1"/>
    <col min="8" max="8" width="0.7109375" style="90" customWidth="1"/>
    <col min="9" max="9" width="11.5703125" style="90" customWidth="1"/>
    <col min="10" max="16384" width="9.140625" style="90"/>
  </cols>
  <sheetData>
    <row r="1" spans="1:9" x14ac:dyDescent="0.2">
      <c r="A1" s="92" t="s">
        <v>401</v>
      </c>
    </row>
    <row r="2" spans="1:9" x14ac:dyDescent="0.2">
      <c r="A2" s="153" t="s">
        <v>259</v>
      </c>
    </row>
    <row r="3" spans="1:9" s="93" customFormat="1" ht="12" x14ac:dyDescent="0.2">
      <c r="F3" s="94"/>
      <c r="G3" s="94"/>
    </row>
    <row r="4" spans="1:9" s="93" customFormat="1" ht="12" x14ac:dyDescent="0.2">
      <c r="A4" s="95"/>
      <c r="B4" s="234" t="s">
        <v>225</v>
      </c>
      <c r="C4" s="234"/>
      <c r="D4" s="137"/>
      <c r="E4" s="161" t="s">
        <v>229</v>
      </c>
      <c r="F4" s="161"/>
      <c r="G4" s="161"/>
      <c r="H4" s="95"/>
      <c r="I4" s="243" t="s">
        <v>0</v>
      </c>
    </row>
    <row r="5" spans="1:9" s="93" customFormat="1" ht="12" x14ac:dyDescent="0.2">
      <c r="A5" s="97" t="s">
        <v>402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94"/>
      <c r="I5" s="244"/>
    </row>
    <row r="6" spans="1:9" s="93" customFormat="1" ht="6" customHeight="1" x14ac:dyDescent="0.2">
      <c r="A6" s="4"/>
      <c r="B6" s="124"/>
      <c r="C6" s="124"/>
      <c r="D6" s="124"/>
      <c r="E6" s="124"/>
      <c r="F6" s="124"/>
      <c r="G6" s="124"/>
      <c r="H6" s="4"/>
      <c r="I6" s="124"/>
    </row>
    <row r="7" spans="1:9" s="93" customFormat="1" ht="12" x14ac:dyDescent="0.2">
      <c r="A7" s="115" t="s">
        <v>403</v>
      </c>
      <c r="B7" s="158">
        <v>47.004608294930875</v>
      </c>
      <c r="C7" s="158">
        <v>1.6260162601626018</v>
      </c>
      <c r="D7" s="158" t="e">
        <v>#DIV/0!</v>
      </c>
      <c r="E7" s="158">
        <v>0</v>
      </c>
      <c r="F7" s="158">
        <v>0</v>
      </c>
      <c r="G7" s="158">
        <v>83.870967741935488</v>
      </c>
      <c r="H7" s="158" t="e">
        <v>#DIV/0!</v>
      </c>
      <c r="I7" s="158">
        <v>29.671897289586308</v>
      </c>
    </row>
    <row r="8" spans="1:9" s="93" customFormat="1" ht="12" x14ac:dyDescent="0.2">
      <c r="A8" s="115" t="s">
        <v>404</v>
      </c>
      <c r="B8" s="158">
        <v>6.4516129032258061</v>
      </c>
      <c r="C8" s="158">
        <v>12.195121951219512</v>
      </c>
      <c r="D8" s="158" t="e">
        <v>#DIV/0!</v>
      </c>
      <c r="E8" s="158">
        <v>12.285714285714286</v>
      </c>
      <c r="F8" s="158">
        <v>14.563106796116504</v>
      </c>
      <c r="G8" s="158">
        <v>0</v>
      </c>
      <c r="H8" s="158" t="e">
        <v>#DIV/0!</v>
      </c>
      <c r="I8" s="158">
        <v>8.2738944365192584</v>
      </c>
    </row>
    <row r="9" spans="1:9" s="93" customFormat="1" ht="12" x14ac:dyDescent="0.2">
      <c r="A9" s="115" t="s">
        <v>405</v>
      </c>
      <c r="B9" s="158">
        <v>7.3732718894009217</v>
      </c>
      <c r="C9" s="158">
        <v>8.1300813008130071</v>
      </c>
      <c r="D9" s="158" t="e">
        <v>#DIV/0!</v>
      </c>
      <c r="E9" s="158">
        <v>12.857142857142856</v>
      </c>
      <c r="F9" s="158">
        <v>6.7961165048543686</v>
      </c>
      <c r="G9" s="158">
        <v>0</v>
      </c>
      <c r="H9" s="158" t="e">
        <v>#DIV/0!</v>
      </c>
      <c r="I9" s="158">
        <v>7.4179743223965771</v>
      </c>
    </row>
    <row r="10" spans="1:9" s="93" customFormat="1" ht="12" x14ac:dyDescent="0.2">
      <c r="A10" s="115" t="s">
        <v>406</v>
      </c>
      <c r="B10" s="158">
        <v>4.6082949308755765</v>
      </c>
      <c r="C10" s="158">
        <v>10.569105691056912</v>
      </c>
      <c r="D10" s="158" t="e">
        <v>#DIV/0!</v>
      </c>
      <c r="E10" s="158">
        <v>11.714285714285715</v>
      </c>
      <c r="F10" s="158">
        <v>4.8543689320388346</v>
      </c>
      <c r="G10" s="158">
        <v>0</v>
      </c>
      <c r="H10" s="158" t="e">
        <v>#DIV/0!</v>
      </c>
      <c r="I10" s="158">
        <v>6.5620542082738949</v>
      </c>
    </row>
    <row r="11" spans="1:9" s="93" customFormat="1" ht="12" x14ac:dyDescent="0.2">
      <c r="A11" s="115" t="s">
        <v>407</v>
      </c>
      <c r="B11" s="158">
        <v>4.3778801843317972</v>
      </c>
      <c r="C11" s="158">
        <v>8.1300813008130071</v>
      </c>
      <c r="D11" s="158" t="e">
        <v>#DIV/0!</v>
      </c>
      <c r="E11" s="158">
        <v>9.4285714285714288</v>
      </c>
      <c r="F11" s="158">
        <v>5.825242718446602</v>
      </c>
      <c r="G11" s="158">
        <v>0</v>
      </c>
      <c r="H11" s="158" t="e">
        <v>#DIV/0!</v>
      </c>
      <c r="I11" s="158">
        <v>5.5634807417974326</v>
      </c>
    </row>
    <row r="12" spans="1:9" s="93" customFormat="1" ht="12" x14ac:dyDescent="0.2">
      <c r="A12" s="115" t="s">
        <v>408</v>
      </c>
      <c r="B12" s="158">
        <v>0</v>
      </c>
      <c r="C12" s="158">
        <v>9.3495934959349594</v>
      </c>
      <c r="D12" s="158" t="e">
        <v>#DIV/0!</v>
      </c>
      <c r="E12" s="158">
        <v>8.8571428571428559</v>
      </c>
      <c r="F12" s="158">
        <v>0.97087378640776689</v>
      </c>
      <c r="G12" s="158">
        <v>0</v>
      </c>
      <c r="H12" s="158" t="e">
        <v>#DIV/0!</v>
      </c>
      <c r="I12" s="158">
        <v>4.5649072753209703</v>
      </c>
    </row>
    <row r="13" spans="1:9" s="93" customFormat="1" ht="12" x14ac:dyDescent="0.2">
      <c r="A13" s="115" t="s">
        <v>409</v>
      </c>
      <c r="B13" s="158">
        <v>2.5345622119815667</v>
      </c>
      <c r="C13" s="158">
        <v>4.8780487804878048</v>
      </c>
      <c r="D13" s="158" t="e">
        <v>#DIV/0!</v>
      </c>
      <c r="E13" s="158">
        <v>3.7142857142857144</v>
      </c>
      <c r="F13" s="158">
        <v>4.8543689320388346</v>
      </c>
      <c r="G13" s="158">
        <v>2.0161290322580645</v>
      </c>
      <c r="H13" s="158" t="e">
        <v>#DIV/0!</v>
      </c>
      <c r="I13" s="158">
        <v>3.2810271041369474</v>
      </c>
    </row>
    <row r="14" spans="1:9" s="93" customFormat="1" ht="12" x14ac:dyDescent="0.2">
      <c r="A14" s="115" t="s">
        <v>410</v>
      </c>
      <c r="B14" s="158">
        <v>0</v>
      </c>
      <c r="C14" s="158">
        <v>4.4715447154471546</v>
      </c>
      <c r="D14" s="158" t="e">
        <v>#DIV/0!</v>
      </c>
      <c r="E14" s="158">
        <v>5.4285714285714288</v>
      </c>
      <c r="F14" s="158">
        <v>3.8834951456310676</v>
      </c>
      <c r="G14" s="158">
        <v>0</v>
      </c>
      <c r="H14" s="158" t="e">
        <v>#DIV/0!</v>
      </c>
      <c r="I14" s="158">
        <v>3.2810271041369474</v>
      </c>
    </row>
    <row r="15" spans="1:9" s="93" customFormat="1" ht="12" x14ac:dyDescent="0.2">
      <c r="A15" s="115" t="s">
        <v>411</v>
      </c>
      <c r="B15" s="158">
        <v>2.3041474654377883</v>
      </c>
      <c r="C15" s="158">
        <v>5.2845528455284558</v>
      </c>
      <c r="D15" s="158" t="e">
        <v>#DIV/0!</v>
      </c>
      <c r="E15" s="158">
        <v>5.1428571428571423</v>
      </c>
      <c r="F15" s="158">
        <v>4.8543689320388346</v>
      </c>
      <c r="G15" s="158">
        <v>0</v>
      </c>
      <c r="H15" s="158" t="e">
        <v>#DIV/0!</v>
      </c>
      <c r="I15" s="158">
        <v>3.2810271041369474</v>
      </c>
    </row>
    <row r="16" spans="1:9" s="93" customFormat="1" ht="12" x14ac:dyDescent="0.2">
      <c r="A16" s="115" t="s">
        <v>412</v>
      </c>
      <c r="B16" s="158">
        <v>3.6866359447004609</v>
      </c>
      <c r="C16" s="158">
        <v>2.8455284552845526</v>
      </c>
      <c r="D16" s="158" t="e">
        <v>#DIV/0!</v>
      </c>
      <c r="E16" s="158">
        <v>0.2857142857142857</v>
      </c>
      <c r="F16" s="158">
        <v>8.7378640776699026</v>
      </c>
      <c r="G16" s="158">
        <v>5.241935483870968</v>
      </c>
      <c r="H16" s="158" t="e">
        <v>#DIV/0!</v>
      </c>
      <c r="I16" s="158">
        <v>3.2810271041369474</v>
      </c>
    </row>
    <row r="17" spans="1:9" s="93" customFormat="1" ht="12" x14ac:dyDescent="0.2">
      <c r="A17" s="115" t="s">
        <v>413</v>
      </c>
      <c r="B17" s="158">
        <v>3.4562211981566824</v>
      </c>
      <c r="C17" s="158">
        <v>2.8455284552845526</v>
      </c>
      <c r="D17" s="158" t="e">
        <v>#DIV/0!</v>
      </c>
      <c r="E17" s="158">
        <v>4</v>
      </c>
      <c r="F17" s="158">
        <v>7.7669902912621351</v>
      </c>
      <c r="G17" s="158">
        <v>0</v>
      </c>
      <c r="H17" s="158" t="e">
        <v>#DIV/0!</v>
      </c>
      <c r="I17" s="158">
        <v>3.1383737517831669</v>
      </c>
    </row>
    <row r="18" spans="1:9" s="93" customFormat="1" ht="12" customHeight="1" x14ac:dyDescent="0.2">
      <c r="A18" s="115" t="s">
        <v>414</v>
      </c>
      <c r="B18" s="158">
        <v>2.0737327188940093</v>
      </c>
      <c r="C18" s="158">
        <v>4.8780487804878048</v>
      </c>
      <c r="D18" s="158" t="e">
        <v>#DIV/0!</v>
      </c>
      <c r="E18" s="158">
        <v>3.4285714285714288</v>
      </c>
      <c r="F18" s="158">
        <v>8.7378640776699026</v>
      </c>
      <c r="G18" s="158">
        <v>0</v>
      </c>
      <c r="H18" s="158" t="e">
        <v>#DIV/0!</v>
      </c>
      <c r="I18" s="158">
        <v>2.9957203994293864</v>
      </c>
    </row>
    <row r="19" spans="1:9" s="93" customFormat="1" ht="12" customHeight="1" x14ac:dyDescent="0.2">
      <c r="A19" s="115" t="s">
        <v>415</v>
      </c>
      <c r="B19" s="158">
        <v>2.0737327188940093</v>
      </c>
      <c r="C19" s="158">
        <v>4.4715447154471546</v>
      </c>
      <c r="D19" s="158" t="e">
        <v>#DIV/0!</v>
      </c>
      <c r="E19" s="158">
        <v>4.8571428571428568</v>
      </c>
      <c r="F19" s="158">
        <v>2.912621359223301</v>
      </c>
      <c r="G19" s="158">
        <v>0</v>
      </c>
      <c r="H19" s="158" t="e">
        <v>#DIV/0!</v>
      </c>
      <c r="I19" s="158">
        <v>2.8530670470756063</v>
      </c>
    </row>
    <row r="20" spans="1:9" s="93" customFormat="1" ht="12" customHeight="1" x14ac:dyDescent="0.2">
      <c r="A20" s="115" t="s">
        <v>416</v>
      </c>
      <c r="B20" s="158">
        <v>1.1520737327188941</v>
      </c>
      <c r="C20" s="158">
        <v>4.4715447154471546</v>
      </c>
      <c r="D20" s="158" t="e">
        <v>#DIV/0!</v>
      </c>
      <c r="E20" s="158">
        <v>2.2857142857142856</v>
      </c>
      <c r="F20" s="158">
        <v>7.7669902912621351</v>
      </c>
      <c r="G20" s="158">
        <v>0</v>
      </c>
      <c r="H20" s="158" t="e">
        <v>#DIV/0!</v>
      </c>
      <c r="I20" s="158">
        <v>2.2824536376604851</v>
      </c>
    </row>
    <row r="21" spans="1:9" s="93" customFormat="1" ht="12" customHeight="1" x14ac:dyDescent="0.2">
      <c r="A21" s="93" t="s">
        <v>417</v>
      </c>
      <c r="B21" s="158">
        <v>1.3824884792626728</v>
      </c>
      <c r="C21" s="158">
        <v>2.8455284552845526</v>
      </c>
      <c r="D21" s="158" t="e">
        <v>#DIV/0!</v>
      </c>
      <c r="E21" s="158">
        <v>3.1428571428571432</v>
      </c>
      <c r="F21" s="158">
        <v>1.9417475728155338</v>
      </c>
      <c r="G21" s="158">
        <v>0</v>
      </c>
      <c r="H21" s="158" t="e">
        <v>#DIV/0!</v>
      </c>
      <c r="I21" s="158">
        <v>1.8544935805991443</v>
      </c>
    </row>
    <row r="22" spans="1:9" s="93" customFormat="1" ht="12" customHeight="1" x14ac:dyDescent="0.2">
      <c r="A22" s="115" t="s">
        <v>418</v>
      </c>
      <c r="B22" s="158">
        <v>0.46082949308755761</v>
      </c>
      <c r="C22" s="158">
        <v>3.6585365853658534</v>
      </c>
      <c r="D22" s="158" t="e">
        <v>#DIV/0!</v>
      </c>
      <c r="E22" s="158">
        <v>2.8571428571428572</v>
      </c>
      <c r="F22" s="158">
        <v>0.97087378640776689</v>
      </c>
      <c r="G22" s="158">
        <v>0</v>
      </c>
      <c r="H22" s="158" t="e">
        <v>#DIV/0!</v>
      </c>
      <c r="I22" s="158">
        <v>1.5691868758915835</v>
      </c>
    </row>
    <row r="23" spans="1:9" s="93" customFormat="1" ht="12" customHeight="1" x14ac:dyDescent="0.2">
      <c r="A23" s="115" t="s">
        <v>419</v>
      </c>
      <c r="B23" s="158">
        <v>1.6129032258064515</v>
      </c>
      <c r="C23" s="158">
        <v>1.2195121951219512</v>
      </c>
      <c r="D23" s="158" t="e">
        <v>#DIV/0!</v>
      </c>
      <c r="E23" s="158">
        <v>2.2857142857142856</v>
      </c>
      <c r="F23" s="158">
        <v>1.9417475728155338</v>
      </c>
      <c r="G23" s="158">
        <v>0</v>
      </c>
      <c r="H23" s="158" t="e">
        <v>#DIV/0!</v>
      </c>
      <c r="I23" s="158">
        <v>1.4265335235378032</v>
      </c>
    </row>
    <row r="24" spans="1:9" s="93" customFormat="1" ht="12" customHeight="1" x14ac:dyDescent="0.2">
      <c r="A24" s="93" t="s">
        <v>420</v>
      </c>
      <c r="B24" s="158">
        <v>1.6129032258064515</v>
      </c>
      <c r="C24" s="158">
        <v>0</v>
      </c>
      <c r="D24" s="158" t="e">
        <v>#DIV/0!</v>
      </c>
      <c r="E24" s="158">
        <v>0.85714285714285721</v>
      </c>
      <c r="F24" s="158">
        <v>2.912621359223301</v>
      </c>
      <c r="G24" s="158">
        <v>0.40322580645161288</v>
      </c>
      <c r="H24" s="158" t="e">
        <v>#DIV/0!</v>
      </c>
      <c r="I24" s="158">
        <v>0.99857346647646217</v>
      </c>
    </row>
    <row r="25" spans="1:9" s="93" customFormat="1" ht="12" x14ac:dyDescent="0.2">
      <c r="A25" s="115" t="s">
        <v>421</v>
      </c>
      <c r="B25" s="158">
        <v>0.92165898617511521</v>
      </c>
      <c r="C25" s="158">
        <v>0.81300813008130091</v>
      </c>
      <c r="D25" s="158" t="e">
        <v>#DIV/0!</v>
      </c>
      <c r="E25" s="158">
        <v>0.85714285714285721</v>
      </c>
      <c r="F25" s="158">
        <v>2.912621359223301</v>
      </c>
      <c r="G25" s="158">
        <v>0</v>
      </c>
      <c r="H25" s="158" t="e">
        <v>#DIV/0!</v>
      </c>
      <c r="I25" s="158">
        <v>0.85592011412268187</v>
      </c>
    </row>
    <row r="26" spans="1:9" s="93" customFormat="1" ht="12" x14ac:dyDescent="0.2">
      <c r="A26" s="115" t="s">
        <v>422</v>
      </c>
      <c r="B26" s="158">
        <v>0</v>
      </c>
      <c r="C26" s="158">
        <v>1.2195121951219512</v>
      </c>
      <c r="D26" s="158" t="e">
        <v>#DIV/0!</v>
      </c>
      <c r="E26" s="158">
        <v>0.2857142857142857</v>
      </c>
      <c r="F26" s="158">
        <v>0.97087378640776689</v>
      </c>
      <c r="G26" s="158">
        <v>0.40322580645161288</v>
      </c>
      <c r="H26" s="158" t="e">
        <v>#DIV/0!</v>
      </c>
      <c r="I26" s="158">
        <v>0.42796005706134094</v>
      </c>
    </row>
    <row r="27" spans="1:9" s="93" customFormat="1" ht="12" x14ac:dyDescent="0.2">
      <c r="A27" s="115" t="s">
        <v>423</v>
      </c>
      <c r="B27" s="158">
        <v>0.2304147465437788</v>
      </c>
      <c r="C27" s="158">
        <v>0.81300813008130091</v>
      </c>
      <c r="D27" s="158" t="e">
        <v>#DIV/0!</v>
      </c>
      <c r="E27" s="158">
        <v>0.85714285714285721</v>
      </c>
      <c r="F27" s="158">
        <v>0</v>
      </c>
      <c r="G27" s="158">
        <v>0</v>
      </c>
      <c r="H27" s="158" t="e">
        <v>#DIV/0!</v>
      </c>
      <c r="I27" s="158">
        <v>0.42796005706134094</v>
      </c>
    </row>
    <row r="28" spans="1:9" s="93" customFormat="1" ht="12" x14ac:dyDescent="0.2">
      <c r="A28" s="115" t="s">
        <v>424</v>
      </c>
      <c r="B28" s="158">
        <v>0</v>
      </c>
      <c r="C28" s="158">
        <v>0.81300813008130091</v>
      </c>
      <c r="D28" s="158" t="e">
        <v>#DIV/0!</v>
      </c>
      <c r="E28" s="158">
        <v>0.2857142857142857</v>
      </c>
      <c r="F28" s="158">
        <v>0.97087378640776689</v>
      </c>
      <c r="G28" s="158">
        <v>0</v>
      </c>
      <c r="H28" s="158" t="e">
        <v>#DIV/0!</v>
      </c>
      <c r="I28" s="158">
        <v>0.28530670470756064</v>
      </c>
    </row>
    <row r="29" spans="1:9" s="93" customFormat="1" ht="12" x14ac:dyDescent="0.2">
      <c r="A29" s="93" t="s">
        <v>425</v>
      </c>
      <c r="B29" s="158">
        <v>0.2304147465437788</v>
      </c>
      <c r="C29" s="158">
        <v>0</v>
      </c>
      <c r="D29" s="158" t="e">
        <v>#DIV/0!</v>
      </c>
      <c r="E29" s="158">
        <v>0</v>
      </c>
      <c r="F29" s="158">
        <v>0.97087378640776689</v>
      </c>
      <c r="G29" s="158">
        <v>0</v>
      </c>
      <c r="H29" s="158" t="e">
        <v>#DIV/0!</v>
      </c>
      <c r="I29" s="158">
        <v>0.14265335235378032</v>
      </c>
    </row>
    <row r="30" spans="1:9" s="93" customFormat="1" ht="12" x14ac:dyDescent="0.2">
      <c r="A30" s="115" t="s">
        <v>265</v>
      </c>
      <c r="B30" s="158">
        <v>6.4516129032258061</v>
      </c>
      <c r="C30" s="158">
        <v>4.4715447154471546</v>
      </c>
      <c r="D30" s="158" t="e">
        <v>#DIV/0!</v>
      </c>
      <c r="E30" s="158">
        <v>4.2857142857142856</v>
      </c>
      <c r="F30" s="158">
        <v>3.8834951456310676</v>
      </c>
      <c r="G30" s="158">
        <v>8.064516129032258</v>
      </c>
      <c r="H30" s="158" t="e">
        <v>#DIV/0!</v>
      </c>
      <c r="I30" s="158">
        <v>5.5634807417974326</v>
      </c>
    </row>
    <row r="31" spans="1:9" s="93" customFormat="1" ht="12" x14ac:dyDescent="0.2">
      <c r="A31" s="69" t="s">
        <v>0</v>
      </c>
      <c r="B31" s="172">
        <v>99.999999999999986</v>
      </c>
      <c r="C31" s="172">
        <v>99.999999999999986</v>
      </c>
      <c r="D31" s="172"/>
      <c r="E31" s="172">
        <v>100.00000000000006</v>
      </c>
      <c r="F31" s="172">
        <v>99.999999999999957</v>
      </c>
      <c r="G31" s="172">
        <v>100</v>
      </c>
      <c r="H31" s="172"/>
      <c r="I31" s="172">
        <v>100.00000000000001</v>
      </c>
    </row>
    <row r="32" spans="1:9" s="93" customFormat="1" ht="12" x14ac:dyDescent="0.2">
      <c r="A32" s="145" t="s">
        <v>310</v>
      </c>
    </row>
  </sheetData>
  <mergeCells count="2">
    <mergeCell ref="B4:C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H28" sqref="H28"/>
    </sheetView>
  </sheetViews>
  <sheetFormatPr defaultRowHeight="12.75" x14ac:dyDescent="0.2"/>
  <cols>
    <col min="1" max="1" width="44.7109375" style="90" customWidth="1"/>
    <col min="2" max="3" width="13" style="90" customWidth="1"/>
    <col min="4" max="4" width="0.85546875" style="90" customWidth="1"/>
    <col min="5" max="8" width="13" style="90" customWidth="1"/>
    <col min="9" max="16384" width="9.140625" style="90"/>
  </cols>
  <sheetData>
    <row r="1" spans="1:8" x14ac:dyDescent="0.2">
      <c r="A1" s="179" t="s">
        <v>426</v>
      </c>
    </row>
    <row r="2" spans="1:8" x14ac:dyDescent="0.2">
      <c r="A2" s="153" t="s">
        <v>273</v>
      </c>
    </row>
    <row r="3" spans="1:8" s="93" customFormat="1" ht="12" x14ac:dyDescent="0.2">
      <c r="G3" s="4"/>
    </row>
    <row r="4" spans="1:8" s="93" customFormat="1" ht="12" x14ac:dyDescent="0.2">
      <c r="A4" s="95"/>
      <c r="B4" s="234" t="s">
        <v>225</v>
      </c>
      <c r="C4" s="234"/>
      <c r="D4" s="137"/>
      <c r="E4" s="234" t="s">
        <v>229</v>
      </c>
      <c r="F4" s="234"/>
      <c r="G4" s="234"/>
      <c r="H4" s="243" t="s">
        <v>0</v>
      </c>
    </row>
    <row r="5" spans="1:8" s="93" customFormat="1" ht="12" x14ac:dyDescent="0.2">
      <c r="A5" s="97" t="s">
        <v>427</v>
      </c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86" t="s">
        <v>173</v>
      </c>
      <c r="H5" s="244"/>
    </row>
    <row r="6" spans="1:8" s="93" customFormat="1" ht="6" customHeight="1" x14ac:dyDescent="0.2">
      <c r="A6" s="100"/>
      <c r="B6" s="99"/>
      <c r="C6" s="192"/>
      <c r="D6" s="99"/>
      <c r="E6" s="124"/>
      <c r="F6" s="124"/>
      <c r="G6" s="99"/>
      <c r="H6" s="157"/>
    </row>
    <row r="7" spans="1:8" s="93" customFormat="1" ht="12" x14ac:dyDescent="0.2">
      <c r="A7" s="193" t="s">
        <v>403</v>
      </c>
      <c r="B7" s="176">
        <v>34.977578475336323</v>
      </c>
      <c r="C7" s="176">
        <v>2.0408163265306123</v>
      </c>
      <c r="D7" s="176"/>
      <c r="E7" s="176">
        <v>0</v>
      </c>
      <c r="F7" s="176">
        <v>0</v>
      </c>
      <c r="G7" s="176">
        <v>66.528925619834709</v>
      </c>
      <c r="H7" s="176">
        <v>23.299565846599133</v>
      </c>
    </row>
    <row r="8" spans="1:8" s="93" customFormat="1" ht="12" x14ac:dyDescent="0.2">
      <c r="A8" s="193" t="s">
        <v>412</v>
      </c>
      <c r="B8" s="176">
        <v>21.300448430493272</v>
      </c>
      <c r="C8" s="176">
        <v>22.040816326530614</v>
      </c>
      <c r="D8" s="190"/>
      <c r="E8" s="176">
        <v>18.624641833810887</v>
      </c>
      <c r="F8" s="176">
        <v>26</v>
      </c>
      <c r="G8" s="176">
        <v>23.966942148760332</v>
      </c>
      <c r="H8" s="176">
        <v>21.562952243125906</v>
      </c>
    </row>
    <row r="9" spans="1:8" s="93" customFormat="1" ht="12" x14ac:dyDescent="0.2">
      <c r="A9" s="193" t="s">
        <v>406</v>
      </c>
      <c r="B9" s="176">
        <v>13.67713004484305</v>
      </c>
      <c r="C9" s="176">
        <v>31.020408163265305</v>
      </c>
      <c r="D9" s="190"/>
      <c r="E9" s="176">
        <v>33.237822349570202</v>
      </c>
      <c r="F9" s="176">
        <v>20</v>
      </c>
      <c r="G9" s="176">
        <v>0.41322314049586778</v>
      </c>
      <c r="H9" s="176">
        <v>19.826338639652676</v>
      </c>
    </row>
    <row r="10" spans="1:8" s="93" customFormat="1" ht="12" x14ac:dyDescent="0.2">
      <c r="A10" s="193" t="s">
        <v>405</v>
      </c>
      <c r="B10" s="176">
        <v>0</v>
      </c>
      <c r="C10" s="176">
        <v>20.816326530612244</v>
      </c>
      <c r="D10" s="190"/>
      <c r="E10" s="176">
        <v>23.49570200573066</v>
      </c>
      <c r="F10" s="176">
        <v>8</v>
      </c>
      <c r="G10" s="176">
        <v>0.41322314049586778</v>
      </c>
      <c r="H10" s="176">
        <v>13.16931982633864</v>
      </c>
    </row>
    <row r="11" spans="1:8" s="93" customFormat="1" ht="12" x14ac:dyDescent="0.2">
      <c r="A11" s="193" t="s">
        <v>421</v>
      </c>
      <c r="B11" s="176">
        <v>12.556053811659194</v>
      </c>
      <c r="C11" s="176">
        <v>13.877551020408163</v>
      </c>
      <c r="D11" s="190"/>
      <c r="E11" s="176">
        <v>14.326647564469914</v>
      </c>
      <c r="F11" s="176">
        <v>16</v>
      </c>
      <c r="G11" s="176">
        <v>9.9173553719008272</v>
      </c>
      <c r="H11" s="176">
        <v>13.024602026049203</v>
      </c>
    </row>
    <row r="12" spans="1:8" s="93" customFormat="1" ht="12" x14ac:dyDescent="0.2">
      <c r="A12" s="193" t="s">
        <v>415</v>
      </c>
      <c r="B12" s="176">
        <v>0</v>
      </c>
      <c r="C12" s="176">
        <v>22.857142857142858</v>
      </c>
      <c r="D12" s="190"/>
      <c r="E12" s="176">
        <v>18.911174785100286</v>
      </c>
      <c r="F12" s="176">
        <v>18</v>
      </c>
      <c r="G12" s="176">
        <v>0.82644628099173556</v>
      </c>
      <c r="H12" s="176">
        <v>12.445730824891461</v>
      </c>
    </row>
    <row r="13" spans="1:8" s="93" customFormat="1" ht="12" x14ac:dyDescent="0.2">
      <c r="A13" s="193" t="s">
        <v>404</v>
      </c>
      <c r="B13" s="176">
        <v>7.8475336322869964</v>
      </c>
      <c r="C13" s="176">
        <v>19.183673469387756</v>
      </c>
      <c r="D13" s="190"/>
      <c r="E13" s="176">
        <v>19.484240687679083</v>
      </c>
      <c r="F13" s="176">
        <v>14.000000000000002</v>
      </c>
      <c r="G13" s="176">
        <v>0</v>
      </c>
      <c r="H13" s="176">
        <v>11.866859623733719</v>
      </c>
    </row>
    <row r="14" spans="1:8" s="93" customFormat="1" ht="12" x14ac:dyDescent="0.2">
      <c r="A14" s="193" t="s">
        <v>414</v>
      </c>
      <c r="B14" s="176">
        <v>6.9506726457399113</v>
      </c>
      <c r="C14" s="176">
        <v>17.551020408163264</v>
      </c>
      <c r="D14" s="190"/>
      <c r="E14" s="176">
        <v>14.326647564469914</v>
      </c>
      <c r="F14" s="176">
        <v>23</v>
      </c>
      <c r="G14" s="176">
        <v>0.41322314049586778</v>
      </c>
      <c r="H14" s="176">
        <v>10.709117221418236</v>
      </c>
    </row>
    <row r="15" spans="1:8" s="93" customFormat="1" ht="12" x14ac:dyDescent="0.2">
      <c r="A15" s="193" t="s">
        <v>407</v>
      </c>
      <c r="B15" s="176">
        <v>7.1748878923766819</v>
      </c>
      <c r="C15" s="176">
        <v>13.061224489795919</v>
      </c>
      <c r="D15" s="190"/>
      <c r="E15" s="176">
        <v>16.045845272206304</v>
      </c>
      <c r="F15" s="176">
        <v>7.0000000000000009</v>
      </c>
      <c r="G15" s="176">
        <v>0.41322314049586778</v>
      </c>
      <c r="H15" s="176">
        <v>9.261939218523878</v>
      </c>
    </row>
    <row r="16" spans="1:8" s="93" customFormat="1" ht="12" x14ac:dyDescent="0.2">
      <c r="A16" s="193" t="s">
        <v>410</v>
      </c>
      <c r="B16" s="176">
        <v>8.7443946188340806</v>
      </c>
      <c r="C16" s="176">
        <v>8.1632653061224492</v>
      </c>
      <c r="D16" s="124"/>
      <c r="E16" s="176">
        <v>14.040114613180515</v>
      </c>
      <c r="F16" s="176">
        <v>7.0000000000000009</v>
      </c>
      <c r="G16" s="176">
        <v>1.2396694214876034</v>
      </c>
      <c r="H16" s="176">
        <v>8.5383502170766992</v>
      </c>
    </row>
    <row r="17" spans="1:8" s="93" customFormat="1" ht="12" x14ac:dyDescent="0.2">
      <c r="A17" s="193" t="s">
        <v>408</v>
      </c>
      <c r="B17" s="176">
        <v>4.9327354260089686</v>
      </c>
      <c r="C17" s="176">
        <v>9.795918367346939</v>
      </c>
      <c r="D17" s="190"/>
      <c r="E17" s="176">
        <v>12.607449856733524</v>
      </c>
      <c r="F17" s="176">
        <v>0</v>
      </c>
      <c r="G17" s="176">
        <v>0.82644628099173556</v>
      </c>
      <c r="H17" s="176">
        <v>6.6570188133140373</v>
      </c>
    </row>
    <row r="18" spans="1:8" s="93" customFormat="1" ht="12" customHeight="1" x14ac:dyDescent="0.2">
      <c r="A18" s="193" t="s">
        <v>413</v>
      </c>
      <c r="B18" s="176">
        <v>3.1390134529147984</v>
      </c>
      <c r="C18" s="176">
        <v>10.612244897959183</v>
      </c>
      <c r="D18" s="190"/>
      <c r="E18" s="176">
        <v>9.455587392550143</v>
      </c>
      <c r="F18" s="176">
        <v>7.0000000000000009</v>
      </c>
      <c r="G18" s="176">
        <v>0</v>
      </c>
      <c r="H18" s="176">
        <v>5.7887120115774238</v>
      </c>
    </row>
    <row r="19" spans="1:8" s="93" customFormat="1" ht="12" customHeight="1" x14ac:dyDescent="0.2">
      <c r="A19" s="193" t="s">
        <v>424</v>
      </c>
      <c r="B19" s="176">
        <v>1.3452914798206279</v>
      </c>
      <c r="C19" s="176">
        <v>10.204081632653061</v>
      </c>
      <c r="D19" s="190"/>
      <c r="E19" s="176">
        <v>6.5902578796561597</v>
      </c>
      <c r="F19" s="176">
        <v>8</v>
      </c>
      <c r="G19" s="176">
        <v>0</v>
      </c>
      <c r="H19" s="176">
        <v>4.4862518089725034</v>
      </c>
    </row>
    <row r="20" spans="1:8" s="93" customFormat="1" ht="12" x14ac:dyDescent="0.2">
      <c r="A20" s="193" t="s">
        <v>409</v>
      </c>
      <c r="B20" s="176">
        <v>4.0358744394618835</v>
      </c>
      <c r="C20" s="176">
        <v>3.6734693877551026</v>
      </c>
      <c r="D20" s="190"/>
      <c r="E20" s="176">
        <v>2.005730659025788</v>
      </c>
      <c r="F20" s="176">
        <v>2</v>
      </c>
      <c r="G20" s="176">
        <v>7.4380165289256199</v>
      </c>
      <c r="H20" s="176">
        <v>3.907380607814761</v>
      </c>
    </row>
    <row r="21" spans="1:8" s="93" customFormat="1" ht="12" x14ac:dyDescent="0.2">
      <c r="A21" s="193" t="s">
        <v>417</v>
      </c>
      <c r="B21" s="176">
        <v>2.6905829596412558</v>
      </c>
      <c r="C21" s="176">
        <v>4.8979591836734695</v>
      </c>
      <c r="D21" s="190"/>
      <c r="E21" s="176">
        <v>5.7306590257879657</v>
      </c>
      <c r="F21" s="176">
        <v>4</v>
      </c>
      <c r="G21" s="176">
        <v>0</v>
      </c>
      <c r="H21" s="176">
        <v>3.4732272069464547</v>
      </c>
    </row>
    <row r="22" spans="1:8" s="93" customFormat="1" ht="12" x14ac:dyDescent="0.2">
      <c r="A22" s="193" t="s">
        <v>419</v>
      </c>
      <c r="B22" s="176">
        <v>2.6905829596412558</v>
      </c>
      <c r="C22" s="176">
        <v>4.0816326530612246</v>
      </c>
      <c r="D22" s="190"/>
      <c r="E22" s="176">
        <v>4.5845272206303722</v>
      </c>
      <c r="F22" s="176">
        <v>6</v>
      </c>
      <c r="G22" s="176">
        <v>0</v>
      </c>
      <c r="H22" s="176">
        <v>3.1837916063675831</v>
      </c>
    </row>
    <row r="23" spans="1:8" s="93" customFormat="1" ht="12" x14ac:dyDescent="0.2">
      <c r="A23" s="193" t="s">
        <v>428</v>
      </c>
      <c r="B23" s="176">
        <v>3.1390134529147984</v>
      </c>
      <c r="C23" s="176">
        <v>2.8571428571428572</v>
      </c>
      <c r="D23" s="190"/>
      <c r="E23" s="176">
        <v>3.7249283667621778</v>
      </c>
      <c r="F23" s="176">
        <v>3</v>
      </c>
      <c r="G23" s="176">
        <v>2.0661157024793391</v>
      </c>
      <c r="H23" s="176">
        <v>3.0390738060781479</v>
      </c>
    </row>
    <row r="24" spans="1:8" s="93" customFormat="1" ht="12" x14ac:dyDescent="0.2">
      <c r="A24" s="193" t="s">
        <v>416</v>
      </c>
      <c r="B24" s="176">
        <v>0.44843049327354262</v>
      </c>
      <c r="C24" s="176">
        <v>7.3469387755102051</v>
      </c>
      <c r="D24" s="190"/>
      <c r="E24" s="176">
        <v>4.0114613180515759</v>
      </c>
      <c r="F24" s="176">
        <v>6</v>
      </c>
      <c r="G24" s="176">
        <v>0</v>
      </c>
      <c r="H24" s="176">
        <v>2.8943560057887119</v>
      </c>
    </row>
    <row r="25" spans="1:8" s="93" customFormat="1" ht="12.75" customHeight="1" x14ac:dyDescent="0.2">
      <c r="A25" s="193" t="s">
        <v>411</v>
      </c>
      <c r="B25" s="176">
        <v>1.3452914798206279</v>
      </c>
      <c r="C25" s="176">
        <v>5.3061224489795915</v>
      </c>
      <c r="D25" s="190"/>
      <c r="E25" s="176">
        <v>4.0114613180515759</v>
      </c>
      <c r="F25" s="176">
        <v>5</v>
      </c>
      <c r="G25" s="176">
        <v>0</v>
      </c>
      <c r="H25" s="176">
        <v>2.7496382054992763</v>
      </c>
    </row>
    <row r="26" spans="1:8" s="93" customFormat="1" ht="12" x14ac:dyDescent="0.2">
      <c r="A26" s="193" t="s">
        <v>429</v>
      </c>
      <c r="B26" s="176">
        <v>2.0179372197309418</v>
      </c>
      <c r="C26" s="176">
        <v>0</v>
      </c>
      <c r="D26" s="190"/>
      <c r="E26" s="176">
        <v>1.1461318051575931</v>
      </c>
      <c r="F26" s="176">
        <v>0</v>
      </c>
      <c r="G26" s="176">
        <v>2.0661157024793391</v>
      </c>
      <c r="H26" s="176">
        <v>1.3024602026049203</v>
      </c>
    </row>
    <row r="27" spans="1:8" s="93" customFormat="1" ht="12" x14ac:dyDescent="0.2">
      <c r="A27" s="193" t="s">
        <v>418</v>
      </c>
      <c r="B27" s="176">
        <v>0.22421524663677131</v>
      </c>
      <c r="C27" s="176">
        <v>2.8571428571428572</v>
      </c>
      <c r="D27" s="190"/>
      <c r="E27" s="176">
        <v>1.7191977077363898</v>
      </c>
      <c r="F27" s="176">
        <v>2</v>
      </c>
      <c r="G27" s="176">
        <v>0</v>
      </c>
      <c r="H27" s="176">
        <v>1.1577424023154848</v>
      </c>
    </row>
    <row r="28" spans="1:8" s="93" customFormat="1" ht="12" x14ac:dyDescent="0.2">
      <c r="A28" s="193" t="s">
        <v>420</v>
      </c>
      <c r="B28" s="176">
        <v>1.1210762331838564</v>
      </c>
      <c r="C28" s="176">
        <v>0</v>
      </c>
      <c r="D28" s="190"/>
      <c r="E28" s="176">
        <v>1.1461318051575931</v>
      </c>
      <c r="F28" s="176">
        <v>1</v>
      </c>
      <c r="G28" s="176">
        <v>0</v>
      </c>
      <c r="H28" s="176">
        <v>0.72358900144717797</v>
      </c>
    </row>
    <row r="29" spans="1:8" s="93" customFormat="1" ht="12" x14ac:dyDescent="0.2">
      <c r="A29" s="193" t="s">
        <v>423</v>
      </c>
      <c r="B29" s="176">
        <v>0.89686098654708524</v>
      </c>
      <c r="C29" s="176">
        <v>0.40816326530612246</v>
      </c>
      <c r="D29" s="190"/>
      <c r="E29" s="176">
        <v>1.4326647564469914</v>
      </c>
      <c r="F29" s="176">
        <v>0</v>
      </c>
      <c r="G29" s="176">
        <v>0</v>
      </c>
      <c r="H29" s="176">
        <v>0.72358900144717797</v>
      </c>
    </row>
    <row r="30" spans="1:8" s="93" customFormat="1" ht="12" x14ac:dyDescent="0.2">
      <c r="A30" s="194" t="s">
        <v>422</v>
      </c>
      <c r="B30" s="177">
        <v>0.44843049327354262</v>
      </c>
      <c r="C30" s="177">
        <v>0.40816326530612246</v>
      </c>
      <c r="D30" s="191"/>
      <c r="E30" s="177">
        <v>0.57306590257879653</v>
      </c>
      <c r="F30" s="177">
        <v>0</v>
      </c>
      <c r="G30" s="177">
        <v>0.41322314049586778</v>
      </c>
      <c r="H30" s="177">
        <v>0.43415340086830684</v>
      </c>
    </row>
    <row r="31" spans="1:8" s="93" customFormat="1" ht="12" x14ac:dyDescent="0.2">
      <c r="A31" s="145" t="s">
        <v>363</v>
      </c>
    </row>
    <row r="32" spans="1:8" s="93" customFormat="1" ht="12" x14ac:dyDescent="0.2">
      <c r="A32" s="160"/>
    </row>
    <row r="33" spans="1:1" x14ac:dyDescent="0.2">
      <c r="A33" s="160"/>
    </row>
  </sheetData>
  <mergeCells count="3">
    <mergeCell ref="B4:C4"/>
    <mergeCell ref="E4:G4"/>
    <mergeCell ref="H4:H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H28" sqref="H28"/>
    </sheetView>
  </sheetViews>
  <sheetFormatPr defaultRowHeight="12.75" x14ac:dyDescent="0.2"/>
  <cols>
    <col min="1" max="1" width="31.42578125" style="90" customWidth="1"/>
    <col min="2" max="3" width="9.7109375" style="90" customWidth="1"/>
    <col min="4" max="4" width="0.85546875" style="90" customWidth="1"/>
    <col min="5" max="7" width="9.7109375" style="90" customWidth="1"/>
    <col min="8" max="8" width="0.85546875" style="90" customWidth="1"/>
    <col min="9" max="9" width="9.7109375" style="90" customWidth="1"/>
    <col min="10" max="16384" width="9.140625" style="90"/>
  </cols>
  <sheetData>
    <row r="1" spans="1:9" x14ac:dyDescent="0.2">
      <c r="A1" s="92" t="s">
        <v>430</v>
      </c>
    </row>
    <row r="2" spans="1:9" x14ac:dyDescent="0.2">
      <c r="A2" s="163" t="s">
        <v>431</v>
      </c>
    </row>
    <row r="3" spans="1:9" s="93" customFormat="1" ht="12" x14ac:dyDescent="0.2">
      <c r="C3" s="94"/>
      <c r="D3" s="94"/>
    </row>
    <row r="4" spans="1:9" s="93" customFormat="1" ht="12.75" customHeight="1" x14ac:dyDescent="0.2">
      <c r="A4" s="241" t="s">
        <v>432</v>
      </c>
      <c r="B4" s="234" t="s">
        <v>225</v>
      </c>
      <c r="C4" s="234"/>
      <c r="D4" s="137"/>
      <c r="E4" s="234" t="s">
        <v>229</v>
      </c>
      <c r="F4" s="234"/>
      <c r="G4" s="234"/>
      <c r="H4" s="148"/>
      <c r="I4" s="243" t="s">
        <v>0</v>
      </c>
    </row>
    <row r="5" spans="1:9" s="93" customFormat="1" ht="12" x14ac:dyDescent="0.2">
      <c r="A5" s="242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230</v>
      </c>
      <c r="H5" s="186"/>
      <c r="I5" s="244"/>
    </row>
    <row r="6" spans="1:9" s="93" customFormat="1" ht="6" customHeight="1" x14ac:dyDescent="0.2">
      <c r="A6" s="4"/>
      <c r="B6" s="124"/>
      <c r="C6" s="124"/>
      <c r="D6" s="124"/>
    </row>
    <row r="7" spans="1:9" s="93" customFormat="1" x14ac:dyDescent="0.2">
      <c r="A7" s="195" t="s">
        <v>308</v>
      </c>
      <c r="B7" s="158">
        <v>75.696202531645568</v>
      </c>
      <c r="C7" s="158">
        <v>88.481675392670155</v>
      </c>
      <c r="D7" s="158"/>
      <c r="E7" s="158">
        <v>91.039426523297493</v>
      </c>
      <c r="F7" s="158">
        <v>80</v>
      </c>
      <c r="G7" s="158">
        <v>66.079295154185019</v>
      </c>
      <c r="H7" s="158"/>
      <c r="I7" s="158">
        <v>79.863481228668945</v>
      </c>
    </row>
    <row r="8" spans="1:9" s="93" customFormat="1" x14ac:dyDescent="0.2">
      <c r="A8" s="195" t="s">
        <v>433</v>
      </c>
      <c r="B8" s="158">
        <v>10.632911392405063</v>
      </c>
      <c r="C8" s="158">
        <v>2.6178010471204187</v>
      </c>
      <c r="D8" s="158"/>
      <c r="E8" s="158">
        <v>1.0752688172043012</v>
      </c>
      <c r="F8" s="158">
        <v>6.25</v>
      </c>
      <c r="G8" s="158">
        <v>17.180616740088105</v>
      </c>
      <c r="H8" s="158"/>
      <c r="I8" s="158">
        <v>8.0204778156996586</v>
      </c>
    </row>
    <row r="9" spans="1:9" s="93" customFormat="1" x14ac:dyDescent="0.2">
      <c r="A9" s="195" t="s">
        <v>434</v>
      </c>
      <c r="B9" s="158">
        <v>10.126582278481013</v>
      </c>
      <c r="C9" s="158">
        <v>1.5706806282722512</v>
      </c>
      <c r="D9" s="158"/>
      <c r="E9" s="158">
        <v>1.7921146953405016</v>
      </c>
      <c r="F9" s="158">
        <v>0</v>
      </c>
      <c r="G9" s="158">
        <v>16.740088105726873</v>
      </c>
      <c r="H9" s="158"/>
      <c r="I9" s="158">
        <v>7.3378839590443681</v>
      </c>
    </row>
    <row r="10" spans="1:9" s="93" customFormat="1" x14ac:dyDescent="0.2">
      <c r="A10" s="195" t="s">
        <v>435</v>
      </c>
      <c r="B10" s="158">
        <v>1.5189873417721518</v>
      </c>
      <c r="C10" s="158">
        <v>4.1884816753926701</v>
      </c>
      <c r="D10" s="158"/>
      <c r="E10" s="158">
        <v>2.5089605734767026</v>
      </c>
      <c r="F10" s="158">
        <v>8.75</v>
      </c>
      <c r="G10" s="158">
        <v>0</v>
      </c>
      <c r="H10" s="158"/>
      <c r="I10" s="158">
        <v>2.3890784982935154</v>
      </c>
    </row>
    <row r="11" spans="1:9" s="93" customFormat="1" x14ac:dyDescent="0.2">
      <c r="A11" s="195" t="s">
        <v>436</v>
      </c>
      <c r="B11" s="158">
        <v>2.0253164556962027</v>
      </c>
      <c r="C11" s="158">
        <v>2.6178010471204187</v>
      </c>
      <c r="D11" s="158"/>
      <c r="E11" s="158">
        <v>3.5842293906810032</v>
      </c>
      <c r="F11" s="158">
        <v>3.75</v>
      </c>
      <c r="G11" s="158">
        <v>0</v>
      </c>
      <c r="H11" s="158"/>
      <c r="I11" s="158">
        <v>2.218430034129693</v>
      </c>
    </row>
    <row r="12" spans="1:9" s="93" customFormat="1" x14ac:dyDescent="0.2">
      <c r="A12" s="195" t="s">
        <v>437</v>
      </c>
      <c r="B12" s="158">
        <v>0</v>
      </c>
      <c r="C12" s="158">
        <v>0.52356020942408377</v>
      </c>
      <c r="D12" s="158"/>
      <c r="E12" s="158">
        <v>0</v>
      </c>
      <c r="F12" s="158">
        <v>1.25</v>
      </c>
      <c r="G12" s="158">
        <v>0</v>
      </c>
      <c r="H12" s="158"/>
      <c r="I12" s="158">
        <v>0.17064846416382254</v>
      </c>
    </row>
    <row r="13" spans="1:9" s="93" customFormat="1" ht="12" x14ac:dyDescent="0.2">
      <c r="A13" s="69" t="s">
        <v>0</v>
      </c>
      <c r="B13" s="172">
        <v>99.999999999999986</v>
      </c>
      <c r="C13" s="172">
        <v>100.00000000000001</v>
      </c>
      <c r="D13" s="172"/>
      <c r="E13" s="172">
        <v>100</v>
      </c>
      <c r="F13" s="172">
        <v>100</v>
      </c>
      <c r="G13" s="172">
        <v>100</v>
      </c>
      <c r="H13" s="172"/>
      <c r="I13" s="172">
        <v>100</v>
      </c>
    </row>
    <row r="14" spans="1:9" s="93" customFormat="1" ht="12" x14ac:dyDescent="0.2">
      <c r="A14" s="145" t="s">
        <v>438</v>
      </c>
    </row>
    <row r="15" spans="1:9" s="93" customFormat="1" ht="12" x14ac:dyDescent="0.2"/>
    <row r="16" spans="1:9" s="93" customFormat="1" ht="12" x14ac:dyDescent="0.2"/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  <row r="24" s="93" customFormat="1" ht="12" x14ac:dyDescent="0.2"/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activeCell="H28" sqref="H28"/>
    </sheetView>
  </sheetViews>
  <sheetFormatPr defaultRowHeight="12.75" x14ac:dyDescent="0.2"/>
  <cols>
    <col min="1" max="1" width="41.42578125" style="90" customWidth="1"/>
    <col min="2" max="3" width="8.7109375" style="90" customWidth="1"/>
    <col min="4" max="4" width="0.85546875" style="90" customWidth="1"/>
    <col min="5" max="7" width="8.7109375" style="90" customWidth="1"/>
    <col min="8" max="8" width="0.85546875" style="90" customWidth="1"/>
    <col min="9" max="9" width="8.7109375" style="90" customWidth="1"/>
    <col min="10" max="16384" width="9.140625" style="90"/>
  </cols>
  <sheetData>
    <row r="1" spans="1:17" x14ac:dyDescent="0.2">
      <c r="A1" s="92" t="s">
        <v>439</v>
      </c>
    </row>
    <row r="2" spans="1:17" x14ac:dyDescent="0.2">
      <c r="A2" s="92" t="s">
        <v>440</v>
      </c>
    </row>
    <row r="3" spans="1:17" s="93" customFormat="1" ht="18" customHeight="1" x14ac:dyDescent="0.2"/>
    <row r="4" spans="1:17" s="93" customFormat="1" ht="14.25" customHeight="1" x14ac:dyDescent="0.2">
      <c r="A4" s="232" t="s">
        <v>441</v>
      </c>
      <c r="B4" s="234" t="s">
        <v>225</v>
      </c>
      <c r="C4" s="234"/>
      <c r="D4" s="137"/>
      <c r="E4" s="161" t="s">
        <v>229</v>
      </c>
      <c r="F4" s="161"/>
      <c r="G4" s="161"/>
      <c r="H4" s="148"/>
      <c r="I4" s="243" t="s">
        <v>0</v>
      </c>
    </row>
    <row r="5" spans="1:17" s="93" customFormat="1" ht="27" customHeight="1" x14ac:dyDescent="0.2">
      <c r="A5" s="233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186"/>
      <c r="I5" s="244"/>
    </row>
    <row r="6" spans="1:17" s="93" customFormat="1" ht="7.5" customHeight="1" x14ac:dyDescent="0.2">
      <c r="A6" s="98"/>
      <c r="B6" s="99"/>
      <c r="C6" s="99"/>
      <c r="D6" s="99"/>
      <c r="E6" s="99"/>
      <c r="F6" s="99"/>
      <c r="G6" s="99"/>
      <c r="H6" s="99"/>
      <c r="I6" s="99"/>
    </row>
    <row r="7" spans="1:17" x14ac:dyDescent="0.2">
      <c r="A7" s="115" t="s">
        <v>442</v>
      </c>
      <c r="B7" s="158">
        <v>74.634146341463421</v>
      </c>
      <c r="C7" s="158">
        <v>87.5</v>
      </c>
      <c r="D7" s="158"/>
      <c r="E7" s="158">
        <v>86.614173228346459</v>
      </c>
      <c r="F7" s="158">
        <v>75.555555555555557</v>
      </c>
      <c r="G7" s="158">
        <v>71.074380165289256</v>
      </c>
      <c r="H7" s="158"/>
      <c r="I7" s="158">
        <v>78.49829351535837</v>
      </c>
    </row>
    <row r="8" spans="1:17" x14ac:dyDescent="0.2">
      <c r="A8" s="90" t="s">
        <v>443</v>
      </c>
      <c r="B8" s="158">
        <v>6.8292682926829276</v>
      </c>
      <c r="C8" s="158">
        <v>2.2727272727272729</v>
      </c>
      <c r="D8" s="158"/>
      <c r="E8" s="158">
        <v>3.9370078740157481</v>
      </c>
      <c r="F8" s="158">
        <v>6.666666666666667</v>
      </c>
      <c r="G8" s="158">
        <v>6.6115702479338845</v>
      </c>
      <c r="H8" s="158"/>
      <c r="I8" s="158">
        <v>5.4607508532423212</v>
      </c>
    </row>
    <row r="9" spans="1:17" x14ac:dyDescent="0.2">
      <c r="A9" s="90" t="s">
        <v>444</v>
      </c>
      <c r="B9" s="158">
        <v>4.3902439024390238</v>
      </c>
      <c r="C9" s="158">
        <v>3.4090909090909087</v>
      </c>
      <c r="D9" s="158"/>
      <c r="E9" s="158">
        <v>4.7244094488188972</v>
      </c>
      <c r="F9" s="158">
        <v>2.2222222222222223</v>
      </c>
      <c r="G9" s="158">
        <v>4.1322314049586781</v>
      </c>
      <c r="H9" s="158"/>
      <c r="I9" s="158">
        <v>4.0955631399317403</v>
      </c>
    </row>
    <row r="10" spans="1:17" s="93" customFormat="1" x14ac:dyDescent="0.2">
      <c r="A10" s="90" t="s">
        <v>445</v>
      </c>
      <c r="B10" s="158">
        <v>1.9512195121951219</v>
      </c>
      <c r="C10" s="158">
        <v>2.2727272727272729</v>
      </c>
      <c r="D10" s="158"/>
      <c r="E10" s="158">
        <v>3.1496062992125982</v>
      </c>
      <c r="F10" s="158">
        <v>2.2222222222222223</v>
      </c>
      <c r="G10" s="158">
        <v>0.82644628099173556</v>
      </c>
      <c r="H10" s="158"/>
      <c r="I10" s="158">
        <v>2.0477815699658701</v>
      </c>
    </row>
    <row r="11" spans="1:17" s="93" customFormat="1" x14ac:dyDescent="0.2">
      <c r="A11" s="90" t="s">
        <v>446</v>
      </c>
      <c r="B11" s="158">
        <v>2.4390243902439024</v>
      </c>
      <c r="C11" s="158">
        <v>0</v>
      </c>
      <c r="D11" s="158"/>
      <c r="E11" s="158">
        <v>0</v>
      </c>
      <c r="F11" s="158">
        <v>0</v>
      </c>
      <c r="G11" s="158">
        <v>4.1322314049586781</v>
      </c>
      <c r="H11" s="158"/>
      <c r="I11" s="158">
        <v>1.7064846416382253</v>
      </c>
    </row>
    <row r="12" spans="1:17" s="93" customFormat="1" ht="12" x14ac:dyDescent="0.2">
      <c r="A12" s="115" t="s">
        <v>447</v>
      </c>
      <c r="B12" s="158">
        <v>9.7560975609756095</v>
      </c>
      <c r="C12" s="158">
        <v>4.5454545454545459</v>
      </c>
      <c r="D12" s="158"/>
      <c r="E12" s="158">
        <v>1.5748031496062991</v>
      </c>
      <c r="F12" s="158">
        <v>13.333333333333334</v>
      </c>
      <c r="G12" s="158">
        <v>13.223140495867769</v>
      </c>
      <c r="H12" s="158"/>
      <c r="I12" s="158">
        <v>8.1911262798634805</v>
      </c>
    </row>
    <row r="13" spans="1:17" s="93" customFormat="1" ht="12" x14ac:dyDescent="0.2">
      <c r="A13" s="8" t="s">
        <v>0</v>
      </c>
      <c r="B13" s="131">
        <v>100</v>
      </c>
      <c r="C13" s="131">
        <v>99.999999999999986</v>
      </c>
      <c r="D13" s="131"/>
      <c r="E13" s="131">
        <v>100</v>
      </c>
      <c r="F13" s="131">
        <v>100.00000000000001</v>
      </c>
      <c r="G13" s="131">
        <v>99.999999999999986</v>
      </c>
      <c r="H13" s="131"/>
      <c r="I13" s="131">
        <v>100</v>
      </c>
    </row>
    <row r="14" spans="1:17" s="107" customFormat="1" ht="11.25" x14ac:dyDescent="0.2">
      <c r="A14" s="145" t="s">
        <v>448</v>
      </c>
      <c r="J14" s="106"/>
      <c r="O14" s="106"/>
      <c r="P14" s="106"/>
      <c r="Q14" s="106"/>
    </row>
    <row r="15" spans="1:17" s="107" customFormat="1" ht="11.25" x14ac:dyDescent="0.2">
      <c r="A15" s="160"/>
      <c r="J15" s="106"/>
      <c r="K15" s="106"/>
      <c r="L15" s="106"/>
      <c r="M15" s="106"/>
      <c r="N15" s="106"/>
      <c r="O15" s="106"/>
      <c r="P15" s="106"/>
    </row>
  </sheetData>
  <mergeCells count="3">
    <mergeCell ref="A4:A5"/>
    <mergeCell ref="B4:C4"/>
    <mergeCell ref="I4:I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H28" sqref="H28"/>
    </sheetView>
  </sheetViews>
  <sheetFormatPr defaultRowHeight="12.75" x14ac:dyDescent="0.2"/>
  <cols>
    <col min="1" max="1" width="29.85546875" style="90" customWidth="1"/>
    <col min="2" max="3" width="8.7109375" style="90" customWidth="1"/>
    <col min="4" max="4" width="0.85546875" style="90" customWidth="1"/>
    <col min="5" max="7" width="8.7109375" style="90" customWidth="1"/>
    <col min="8" max="8" width="0.85546875" style="90" customWidth="1"/>
    <col min="9" max="9" width="8.7109375" style="90" customWidth="1"/>
    <col min="10" max="16384" width="9.140625" style="90"/>
  </cols>
  <sheetData>
    <row r="1" spans="1:13" x14ac:dyDescent="0.2">
      <c r="A1" s="179" t="s">
        <v>449</v>
      </c>
    </row>
    <row r="2" spans="1:13" x14ac:dyDescent="0.2">
      <c r="A2" s="92" t="s">
        <v>450</v>
      </c>
    </row>
    <row r="3" spans="1:13" s="93" customFormat="1" ht="18" customHeight="1" x14ac:dyDescent="0.2"/>
    <row r="4" spans="1:13" s="93" customFormat="1" ht="13.5" customHeight="1" x14ac:dyDescent="0.2">
      <c r="A4" s="232" t="s">
        <v>451</v>
      </c>
      <c r="B4" s="234" t="s">
        <v>225</v>
      </c>
      <c r="C4" s="234"/>
      <c r="D4" s="137"/>
      <c r="E4" s="234" t="s">
        <v>229</v>
      </c>
      <c r="F4" s="234"/>
      <c r="G4" s="234"/>
      <c r="H4" s="148"/>
      <c r="I4" s="243" t="s">
        <v>0</v>
      </c>
    </row>
    <row r="5" spans="1:13" s="93" customFormat="1" ht="13.5" customHeight="1" x14ac:dyDescent="0.2">
      <c r="A5" s="233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186"/>
      <c r="I5" s="244"/>
    </row>
    <row r="6" spans="1:13" ht="4.5" customHeight="1" x14ac:dyDescent="0.2">
      <c r="A6" s="98"/>
      <c r="B6" s="99"/>
      <c r="C6" s="99"/>
      <c r="D6" s="99"/>
      <c r="E6" s="99"/>
      <c r="F6" s="99"/>
      <c r="G6" s="99"/>
      <c r="H6" s="99"/>
      <c r="I6" s="99"/>
    </row>
    <row r="7" spans="1:13" s="93" customFormat="1" ht="12" x14ac:dyDescent="0.2">
      <c r="A7" s="115" t="s">
        <v>452</v>
      </c>
      <c r="B7" s="158">
        <v>28.621908127208478</v>
      </c>
      <c r="C7" s="158">
        <v>64.179104477611943</v>
      </c>
      <c r="D7" s="158"/>
      <c r="E7" s="158">
        <v>77.830188679245282</v>
      </c>
      <c r="F7" s="158">
        <v>3.7037037037037033</v>
      </c>
      <c r="G7" s="158">
        <v>0</v>
      </c>
      <c r="H7" s="158"/>
      <c r="I7" s="158">
        <v>40.047961630695447</v>
      </c>
    </row>
    <row r="8" spans="1:13" s="93" customFormat="1" ht="12" x14ac:dyDescent="0.2">
      <c r="A8" s="115" t="s">
        <v>453</v>
      </c>
      <c r="B8" s="158">
        <v>71.378091872791515</v>
      </c>
      <c r="C8" s="158">
        <v>35.820895522388057</v>
      </c>
      <c r="D8" s="158"/>
      <c r="E8" s="158">
        <v>22.169811320754718</v>
      </c>
      <c r="F8" s="158">
        <v>96.296296296296291</v>
      </c>
      <c r="G8" s="158">
        <v>100</v>
      </c>
      <c r="H8" s="158"/>
      <c r="I8" s="158">
        <v>59.95203836930456</v>
      </c>
    </row>
    <row r="9" spans="1:13" s="107" customFormat="1" ht="12" x14ac:dyDescent="0.2">
      <c r="A9" s="8" t="s">
        <v>0</v>
      </c>
      <c r="B9" s="131">
        <v>100</v>
      </c>
      <c r="C9" s="131">
        <v>100</v>
      </c>
      <c r="D9" s="131"/>
      <c r="E9" s="131">
        <v>100</v>
      </c>
      <c r="F9" s="131">
        <v>100</v>
      </c>
      <c r="G9" s="131">
        <v>100</v>
      </c>
      <c r="H9" s="131"/>
      <c r="I9" s="131">
        <v>100</v>
      </c>
      <c r="J9" s="106"/>
      <c r="K9" s="106"/>
      <c r="L9" s="106"/>
    </row>
    <row r="10" spans="1:13" s="107" customFormat="1" ht="11.25" x14ac:dyDescent="0.2">
      <c r="A10" s="145" t="s">
        <v>454</v>
      </c>
      <c r="J10" s="106"/>
      <c r="K10" s="106"/>
      <c r="L10" s="106"/>
      <c r="M10" s="106"/>
    </row>
    <row r="11" spans="1:13" s="107" customFormat="1" ht="11.25" x14ac:dyDescent="0.2">
      <c r="A11" s="160"/>
      <c r="E11" s="106"/>
      <c r="F11" s="106"/>
      <c r="G11" s="106"/>
      <c r="H11" s="106"/>
      <c r="I11" s="106"/>
      <c r="J11" s="106"/>
      <c r="K11" s="106"/>
      <c r="L11" s="106"/>
    </row>
    <row r="12" spans="1:13" x14ac:dyDescent="0.2">
      <c r="A12" s="110"/>
      <c r="B12" s="110"/>
      <c r="G12" s="187"/>
    </row>
    <row r="13" spans="1:13" x14ac:dyDescent="0.2">
      <c r="A13" s="232" t="s">
        <v>455</v>
      </c>
      <c r="B13" s="234" t="s">
        <v>225</v>
      </c>
      <c r="C13" s="234"/>
      <c r="D13" s="137"/>
      <c r="E13" s="234" t="s">
        <v>229</v>
      </c>
      <c r="F13" s="234"/>
      <c r="G13" s="234"/>
      <c r="H13" s="148"/>
      <c r="I13" s="243" t="s">
        <v>0</v>
      </c>
    </row>
    <row r="14" spans="1:13" x14ac:dyDescent="0.2">
      <c r="A14" s="233"/>
      <c r="B14" s="123" t="s">
        <v>188</v>
      </c>
      <c r="C14" s="122" t="s">
        <v>189</v>
      </c>
      <c r="D14" s="123"/>
      <c r="E14" s="122" t="s">
        <v>171</v>
      </c>
      <c r="F14" s="123" t="s">
        <v>172</v>
      </c>
      <c r="G14" s="123" t="s">
        <v>173</v>
      </c>
      <c r="H14" s="186"/>
      <c r="I14" s="244"/>
    </row>
    <row r="15" spans="1:13" ht="6" customHeight="1" x14ac:dyDescent="0.2">
      <c r="A15" s="98"/>
      <c r="B15" s="99"/>
      <c r="C15" s="99"/>
      <c r="D15" s="99"/>
      <c r="E15" s="99"/>
      <c r="F15" s="99"/>
      <c r="G15" s="99"/>
      <c r="H15" s="99"/>
      <c r="I15" s="99"/>
    </row>
    <row r="16" spans="1:13" x14ac:dyDescent="0.2">
      <c r="A16" s="115" t="s">
        <v>452</v>
      </c>
      <c r="B16" s="158">
        <v>28.571428571428569</v>
      </c>
      <c r="C16" s="158">
        <v>56.969696969696969</v>
      </c>
      <c r="D16" s="158" t="e">
        <v>#DIV/0!</v>
      </c>
      <c r="E16" s="158">
        <v>75</v>
      </c>
      <c r="F16" s="158">
        <v>0</v>
      </c>
      <c r="G16" s="158">
        <v>0</v>
      </c>
      <c r="H16" s="158" t="e">
        <v>#DIV/0!</v>
      </c>
      <c r="I16" s="158">
        <v>38.626609442060087</v>
      </c>
    </row>
    <row r="17" spans="1:14" x14ac:dyDescent="0.2">
      <c r="A17" s="115" t="s">
        <v>453</v>
      </c>
      <c r="B17" s="158">
        <v>71.428571428571431</v>
      </c>
      <c r="C17" s="158">
        <v>43.030303030303031</v>
      </c>
      <c r="D17" s="158" t="e">
        <v>#DIV/0!</v>
      </c>
      <c r="E17" s="158">
        <v>25</v>
      </c>
      <c r="F17" s="158">
        <v>100</v>
      </c>
      <c r="G17" s="158">
        <v>100</v>
      </c>
      <c r="H17" s="158" t="e">
        <v>#DIV/0!</v>
      </c>
      <c r="I17" s="158">
        <v>61.373390557939913</v>
      </c>
    </row>
    <row r="18" spans="1:14" x14ac:dyDescent="0.2">
      <c r="A18" s="8" t="s">
        <v>0</v>
      </c>
      <c r="B18" s="131">
        <v>100</v>
      </c>
      <c r="C18" s="131">
        <v>100</v>
      </c>
      <c r="D18" s="131"/>
      <c r="E18" s="131">
        <v>100</v>
      </c>
      <c r="F18" s="131">
        <v>100</v>
      </c>
      <c r="G18" s="131">
        <v>100</v>
      </c>
      <c r="H18" s="131"/>
      <c r="I18" s="131">
        <v>100</v>
      </c>
    </row>
    <row r="19" spans="1:14" x14ac:dyDescent="0.2">
      <c r="A19" s="145" t="s">
        <v>456</v>
      </c>
      <c r="G19" s="187"/>
    </row>
    <row r="20" spans="1:14" x14ac:dyDescent="0.2">
      <c r="A20" s="160"/>
      <c r="G20" s="187"/>
    </row>
    <row r="21" spans="1:14" x14ac:dyDescent="0.2">
      <c r="M21" s="129"/>
      <c r="N21" s="129"/>
    </row>
    <row r="22" spans="1:14" x14ac:dyDescent="0.2">
      <c r="M22" s="129"/>
      <c r="N22" s="129"/>
    </row>
  </sheetData>
  <mergeCells count="8">
    <mergeCell ref="A4:A5"/>
    <mergeCell ref="B4:C4"/>
    <mergeCell ref="E4:G4"/>
    <mergeCell ref="I4:I5"/>
    <mergeCell ref="A13:A14"/>
    <mergeCell ref="B13:C13"/>
    <mergeCell ref="E13:G13"/>
    <mergeCell ref="I13:I1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H28" sqref="H28"/>
    </sheetView>
  </sheetViews>
  <sheetFormatPr defaultRowHeight="12.75" x14ac:dyDescent="0.2"/>
  <cols>
    <col min="1" max="1" width="29.28515625" style="90" customWidth="1"/>
    <col min="2" max="3" width="8.7109375" style="90" customWidth="1"/>
    <col min="4" max="4" width="0.85546875" style="90" customWidth="1"/>
    <col min="5" max="6" width="8.7109375" style="90" customWidth="1"/>
    <col min="7" max="7" width="8.7109375" style="187" customWidth="1"/>
    <col min="8" max="8" width="0.85546875" style="90" customWidth="1"/>
    <col min="9" max="9" width="8.7109375" style="90" customWidth="1"/>
    <col min="10" max="16384" width="9.140625" style="90"/>
  </cols>
  <sheetData>
    <row r="1" spans="1:11" x14ac:dyDescent="0.2">
      <c r="A1" s="179" t="s">
        <v>457</v>
      </c>
    </row>
    <row r="2" spans="1:11" x14ac:dyDescent="0.2">
      <c r="A2" s="92" t="s">
        <v>458</v>
      </c>
    </row>
    <row r="3" spans="1:11" x14ac:dyDescent="0.2">
      <c r="A3" s="92" t="s">
        <v>459</v>
      </c>
    </row>
    <row r="4" spans="1:11" s="93" customFormat="1" ht="18" customHeight="1" x14ac:dyDescent="0.2">
      <c r="A4" s="232" t="s">
        <v>460</v>
      </c>
      <c r="B4" s="234" t="s">
        <v>225</v>
      </c>
      <c r="C4" s="234"/>
      <c r="D4" s="137"/>
      <c r="E4" s="234" t="s">
        <v>229</v>
      </c>
      <c r="F4" s="234"/>
      <c r="G4" s="234"/>
      <c r="H4" s="148"/>
      <c r="I4" s="243" t="s">
        <v>0</v>
      </c>
    </row>
    <row r="5" spans="1:11" s="93" customFormat="1" ht="24.75" customHeight="1" x14ac:dyDescent="0.2">
      <c r="A5" s="233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186"/>
      <c r="I5" s="244"/>
    </row>
    <row r="6" spans="1:11" s="93" customFormat="1" ht="6" customHeight="1" x14ac:dyDescent="0.2">
      <c r="A6" s="98"/>
      <c r="B6" s="99"/>
      <c r="C6" s="99"/>
      <c r="D6" s="99"/>
      <c r="E6" s="99"/>
      <c r="F6" s="99"/>
      <c r="G6" s="99"/>
      <c r="H6" s="99"/>
      <c r="I6" s="99"/>
    </row>
    <row r="7" spans="1:11" s="93" customFormat="1" ht="12" x14ac:dyDescent="0.2">
      <c r="A7" s="115" t="s">
        <v>244</v>
      </c>
      <c r="B7" s="158">
        <v>89.010989010989007</v>
      </c>
      <c r="C7" s="158">
        <v>88.297872340425528</v>
      </c>
      <c r="D7" s="158" t="e">
        <v>#DIV/0!</v>
      </c>
      <c r="E7" s="158">
        <v>89.677419354838705</v>
      </c>
      <c r="F7" s="158">
        <v>88.888888888888886</v>
      </c>
      <c r="G7" s="158">
        <v>33.333333333333329</v>
      </c>
      <c r="H7" s="158" t="e">
        <v>#DIV/0!</v>
      </c>
      <c r="I7" s="158">
        <v>88.64864864864866</v>
      </c>
    </row>
    <row r="8" spans="1:11" s="93" customFormat="1" ht="12" x14ac:dyDescent="0.2">
      <c r="A8" s="115" t="s">
        <v>461</v>
      </c>
      <c r="B8" s="158">
        <v>10.989010989010989</v>
      </c>
      <c r="C8" s="158">
        <v>11.702127659574469</v>
      </c>
      <c r="D8" s="158" t="e">
        <v>#DIV/0!</v>
      </c>
      <c r="E8" s="158">
        <v>10.32258064516129</v>
      </c>
      <c r="F8" s="158">
        <v>11.111111111111111</v>
      </c>
      <c r="G8" s="158">
        <v>66.666666666666657</v>
      </c>
      <c r="H8" s="158" t="e">
        <v>#DIV/0!</v>
      </c>
      <c r="I8" s="158">
        <v>11.351351351351353</v>
      </c>
    </row>
    <row r="9" spans="1:11" s="93" customFormat="1" ht="12" x14ac:dyDescent="0.2">
      <c r="A9" s="8" t="s">
        <v>0</v>
      </c>
      <c r="B9" s="131">
        <v>100</v>
      </c>
      <c r="C9" s="131">
        <v>100</v>
      </c>
      <c r="D9" s="131" t="e">
        <v>#DIV/0!</v>
      </c>
      <c r="E9" s="131">
        <v>100</v>
      </c>
      <c r="F9" s="131">
        <v>100</v>
      </c>
      <c r="G9" s="131">
        <v>99.999999999999986</v>
      </c>
      <c r="H9" s="131" t="e">
        <v>#DIV/0!</v>
      </c>
      <c r="I9" s="131">
        <v>100.00000000000001</v>
      </c>
    </row>
    <row r="10" spans="1:11" s="93" customFormat="1" ht="12" customHeight="1" x14ac:dyDescent="0.2">
      <c r="A10" s="145" t="s">
        <v>462</v>
      </c>
      <c r="B10" s="128"/>
      <c r="C10" s="196"/>
      <c r="D10" s="128"/>
      <c r="E10" s="128"/>
      <c r="F10" s="128"/>
      <c r="G10" s="196"/>
      <c r="H10" s="196"/>
      <c r="I10" s="128"/>
    </row>
    <row r="11" spans="1:11" s="93" customFormat="1" ht="12" customHeight="1" x14ac:dyDescent="0.2">
      <c r="A11" s="160"/>
      <c r="B11" s="128"/>
      <c r="C11" s="196"/>
      <c r="D11" s="128"/>
      <c r="E11" s="128"/>
      <c r="F11" s="128"/>
      <c r="G11" s="196"/>
      <c r="H11" s="196"/>
      <c r="I11" s="128"/>
    </row>
    <row r="12" spans="1:11" s="93" customFormat="1" ht="12" customHeight="1" x14ac:dyDescent="0.2"/>
    <row r="13" spans="1:11" s="93" customFormat="1" ht="16.5" customHeight="1" x14ac:dyDescent="0.2">
      <c r="A13" s="232" t="s">
        <v>463</v>
      </c>
      <c r="B13" s="234" t="s">
        <v>225</v>
      </c>
      <c r="C13" s="234"/>
      <c r="D13" s="137"/>
      <c r="E13" s="234" t="s">
        <v>229</v>
      </c>
      <c r="F13" s="234"/>
      <c r="G13" s="234"/>
      <c r="H13" s="148"/>
      <c r="I13" s="243" t="s">
        <v>0</v>
      </c>
    </row>
    <row r="14" spans="1:11" s="93" customFormat="1" ht="25.5" customHeight="1" x14ac:dyDescent="0.2">
      <c r="A14" s="233"/>
      <c r="B14" s="123" t="s">
        <v>188</v>
      </c>
      <c r="C14" s="122" t="s">
        <v>189</v>
      </c>
      <c r="D14" s="123"/>
      <c r="E14" s="122" t="s">
        <v>171</v>
      </c>
      <c r="F14" s="123" t="s">
        <v>172</v>
      </c>
      <c r="G14" s="123" t="s">
        <v>173</v>
      </c>
      <c r="H14" s="186"/>
      <c r="I14" s="244"/>
    </row>
    <row r="15" spans="1:11" ht="4.5" customHeight="1" x14ac:dyDescent="0.2">
      <c r="A15" s="98"/>
      <c r="B15" s="99"/>
      <c r="C15" s="99"/>
      <c r="D15" s="99"/>
      <c r="E15" s="99"/>
      <c r="F15" s="99"/>
      <c r="G15" s="99"/>
      <c r="H15" s="99"/>
      <c r="I15" s="99"/>
      <c r="J15" s="93"/>
      <c r="K15" s="93"/>
    </row>
    <row r="16" spans="1:11" s="93" customFormat="1" ht="12" x14ac:dyDescent="0.2">
      <c r="A16" s="115" t="s">
        <v>244</v>
      </c>
      <c r="B16" s="158">
        <v>93.103448275862064</v>
      </c>
      <c r="C16" s="158">
        <v>92.307692307692307</v>
      </c>
      <c r="D16" s="158" t="e">
        <v>#DIV/0!</v>
      </c>
      <c r="E16" s="158">
        <v>93.367346938775512</v>
      </c>
      <c r="F16" s="158">
        <v>91.666666666666657</v>
      </c>
      <c r="G16" s="158">
        <v>0</v>
      </c>
      <c r="H16" s="158" t="e">
        <v>#DIV/0!</v>
      </c>
      <c r="I16" s="158">
        <v>92.703862660944196</v>
      </c>
    </row>
    <row r="17" spans="1:12" s="93" customFormat="1" ht="12" x14ac:dyDescent="0.2">
      <c r="A17" s="115" t="s">
        <v>461</v>
      </c>
      <c r="B17" s="158">
        <v>6.8965517241379306</v>
      </c>
      <c r="C17" s="158">
        <v>7.6923076923076925</v>
      </c>
      <c r="D17" s="158" t="e">
        <v>#DIV/0!</v>
      </c>
      <c r="E17" s="158">
        <v>6.6326530612244898</v>
      </c>
      <c r="F17" s="158">
        <v>8.3333333333333321</v>
      </c>
      <c r="G17" s="158">
        <v>100</v>
      </c>
      <c r="H17" s="158" t="e">
        <v>#DIV/0!</v>
      </c>
      <c r="I17" s="158">
        <v>7.296137339055794</v>
      </c>
    </row>
    <row r="18" spans="1:12" s="107" customFormat="1" ht="12" x14ac:dyDescent="0.2">
      <c r="A18" s="8" t="s">
        <v>0</v>
      </c>
      <c r="B18" s="131">
        <v>100</v>
      </c>
      <c r="C18" s="131">
        <v>100</v>
      </c>
      <c r="D18" s="131" t="e">
        <v>#DIV/0!</v>
      </c>
      <c r="E18" s="131">
        <v>100</v>
      </c>
      <c r="F18" s="131">
        <v>99.999999999999986</v>
      </c>
      <c r="G18" s="131">
        <v>100</v>
      </c>
      <c r="H18" s="131" t="e">
        <v>#DIV/0!</v>
      </c>
      <c r="I18" s="131">
        <v>99.999999999999986</v>
      </c>
      <c r="J18" s="197"/>
      <c r="K18" s="197"/>
      <c r="L18" s="106"/>
    </row>
    <row r="19" spans="1:12" s="107" customFormat="1" ht="12" x14ac:dyDescent="0.2">
      <c r="A19" s="145" t="s">
        <v>464</v>
      </c>
      <c r="B19" s="198"/>
      <c r="C19" s="198"/>
      <c r="D19" s="198"/>
      <c r="E19" s="197"/>
      <c r="F19" s="197"/>
      <c r="G19" s="197"/>
      <c r="H19" s="197"/>
      <c r="I19" s="197"/>
      <c r="J19" s="197"/>
      <c r="K19" s="197"/>
      <c r="L19" s="106"/>
    </row>
    <row r="20" spans="1:12" x14ac:dyDescent="0.2">
      <c r="A20" s="160"/>
      <c r="B20" s="93"/>
      <c r="C20" s="93"/>
      <c r="D20" s="93"/>
      <c r="E20" s="93"/>
      <c r="F20" s="93"/>
      <c r="G20" s="93"/>
      <c r="H20" s="93"/>
      <c r="I20" s="93"/>
      <c r="J20" s="93"/>
      <c r="K20" s="93"/>
    </row>
    <row r="21" spans="1:12" x14ac:dyDescent="0.2">
      <c r="A21" s="110"/>
      <c r="B21" s="110"/>
      <c r="C21" s="110"/>
    </row>
    <row r="22" spans="1:12" x14ac:dyDescent="0.2">
      <c r="A22" s="110"/>
      <c r="B22" s="110"/>
      <c r="C22" s="110"/>
    </row>
  </sheetData>
  <mergeCells count="8">
    <mergeCell ref="A4:A5"/>
    <mergeCell ref="B4:C4"/>
    <mergeCell ref="E4:G4"/>
    <mergeCell ref="I4:I5"/>
    <mergeCell ref="A13:A14"/>
    <mergeCell ref="B13:C13"/>
    <mergeCell ref="E13:G13"/>
    <mergeCell ref="I13:I1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D30" sqref="D30"/>
    </sheetView>
  </sheetViews>
  <sheetFormatPr defaultRowHeight="15" x14ac:dyDescent="0.25"/>
  <cols>
    <col min="1" max="1" width="40.42578125" customWidth="1"/>
    <col min="2" max="2" width="12.42578125" customWidth="1"/>
    <col min="3" max="3" width="0.85546875" customWidth="1"/>
    <col min="4" max="5" width="13.140625" customWidth="1"/>
    <col min="6" max="6" width="0.85546875" customWidth="1"/>
    <col min="7" max="8" width="13.140625" customWidth="1"/>
    <col min="9" max="9" width="0.85546875" customWidth="1"/>
    <col min="10" max="11" width="13.140625" customWidth="1"/>
    <col min="12" max="12" width="0.85546875" customWidth="1"/>
    <col min="13" max="13" width="12.5703125" customWidth="1"/>
  </cols>
  <sheetData>
    <row r="1" spans="1:13" x14ac:dyDescent="0.25">
      <c r="A1" s="3" t="s">
        <v>139</v>
      </c>
      <c r="B1" s="3"/>
      <c r="C1" s="3"/>
    </row>
    <row r="2" spans="1:13" x14ac:dyDescent="0.25">
      <c r="A2" s="3"/>
      <c r="B2" s="3"/>
      <c r="C2" s="3"/>
    </row>
    <row r="3" spans="1:13" ht="24" customHeight="1" x14ac:dyDescent="0.25">
      <c r="A3" s="42"/>
      <c r="B3" s="221" t="s">
        <v>38</v>
      </c>
      <c r="C3" s="44"/>
      <c r="D3" s="223" t="s">
        <v>36</v>
      </c>
      <c r="E3" s="223"/>
      <c r="F3" s="45"/>
      <c r="G3" s="223" t="s">
        <v>37</v>
      </c>
      <c r="H3" s="223"/>
      <c r="I3" s="45"/>
      <c r="J3" s="224" t="s">
        <v>39</v>
      </c>
      <c r="K3" s="224"/>
      <c r="L3" s="45"/>
      <c r="M3" s="43"/>
    </row>
    <row r="4" spans="1:13" ht="34.5" customHeight="1" x14ac:dyDescent="0.25">
      <c r="A4" s="40" t="s">
        <v>28</v>
      </c>
      <c r="B4" s="222"/>
      <c r="C4" s="46"/>
      <c r="D4" s="41" t="s">
        <v>16</v>
      </c>
      <c r="E4" s="41" t="s">
        <v>17</v>
      </c>
      <c r="F4" s="41"/>
      <c r="G4" s="41" t="s">
        <v>16</v>
      </c>
      <c r="H4" s="41" t="s">
        <v>17</v>
      </c>
      <c r="I4" s="41"/>
      <c r="J4" s="41" t="s">
        <v>16</v>
      </c>
      <c r="K4" s="41" t="s">
        <v>17</v>
      </c>
      <c r="L4" s="41"/>
      <c r="M4" s="27" t="s">
        <v>0</v>
      </c>
    </row>
    <row r="5" spans="1:13" ht="14.25" customHeight="1" x14ac:dyDescent="0.25">
      <c r="A5" s="6" t="s">
        <v>19</v>
      </c>
      <c r="B5" s="6"/>
      <c r="C5" s="6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x14ac:dyDescent="0.25">
      <c r="A6" s="4" t="s">
        <v>22</v>
      </c>
      <c r="B6" s="17">
        <v>1</v>
      </c>
      <c r="C6" s="4"/>
      <c r="D6" s="17">
        <v>0</v>
      </c>
      <c r="E6" s="17">
        <v>0</v>
      </c>
      <c r="F6" s="17"/>
      <c r="G6" s="11">
        <v>0</v>
      </c>
      <c r="H6" s="11">
        <v>0</v>
      </c>
      <c r="I6" s="11"/>
      <c r="J6" s="11">
        <v>0</v>
      </c>
      <c r="K6" s="11">
        <v>0</v>
      </c>
      <c r="L6" s="11"/>
      <c r="M6" s="18">
        <f>SUM(B6:K6)</f>
        <v>1</v>
      </c>
    </row>
    <row r="7" spans="1:13" x14ac:dyDescent="0.25">
      <c r="A7" s="4" t="s">
        <v>23</v>
      </c>
      <c r="B7" s="17">
        <v>9</v>
      </c>
      <c r="C7" s="4"/>
      <c r="D7" s="17">
        <v>5</v>
      </c>
      <c r="E7" s="17">
        <v>0</v>
      </c>
      <c r="F7" s="17"/>
      <c r="G7" s="11">
        <v>0</v>
      </c>
      <c r="H7" s="11">
        <v>0</v>
      </c>
      <c r="I7" s="11"/>
      <c r="J7" s="11">
        <v>1</v>
      </c>
      <c r="K7" s="11">
        <v>0</v>
      </c>
      <c r="L7" s="11"/>
      <c r="M7" s="18">
        <f t="shared" ref="M7:M19" si="0">SUM(B7:K7)</f>
        <v>15</v>
      </c>
    </row>
    <row r="8" spans="1:13" x14ac:dyDescent="0.25">
      <c r="A8" s="4" t="s">
        <v>24</v>
      </c>
      <c r="B8" s="17">
        <v>1</v>
      </c>
      <c r="C8" s="4"/>
      <c r="D8" s="17">
        <v>1</v>
      </c>
      <c r="E8" s="17">
        <v>0</v>
      </c>
      <c r="F8" s="17"/>
      <c r="G8" s="11">
        <v>0</v>
      </c>
      <c r="H8" s="11">
        <v>0</v>
      </c>
      <c r="I8" s="11"/>
      <c r="J8" s="11">
        <v>0</v>
      </c>
      <c r="K8" s="11">
        <v>0</v>
      </c>
      <c r="L8" s="11"/>
      <c r="M8" s="18">
        <f t="shared" si="0"/>
        <v>2</v>
      </c>
    </row>
    <row r="9" spans="1:13" x14ac:dyDescent="0.25">
      <c r="A9" s="4" t="s">
        <v>31</v>
      </c>
      <c r="B9" s="17">
        <v>11</v>
      </c>
      <c r="C9" s="4"/>
      <c r="D9" s="17">
        <v>2</v>
      </c>
      <c r="E9" s="17">
        <v>2</v>
      </c>
      <c r="F9" s="17"/>
      <c r="G9" s="11">
        <v>1</v>
      </c>
      <c r="H9" s="17">
        <v>0</v>
      </c>
      <c r="I9" s="17"/>
      <c r="J9" s="17">
        <v>2</v>
      </c>
      <c r="K9" s="17">
        <v>0</v>
      </c>
      <c r="L9" s="17"/>
      <c r="M9" s="18">
        <f t="shared" si="0"/>
        <v>18</v>
      </c>
    </row>
    <row r="10" spans="1:13" x14ac:dyDescent="0.25">
      <c r="A10" s="4" t="s">
        <v>32</v>
      </c>
      <c r="B10" s="17">
        <v>7</v>
      </c>
      <c r="C10" s="4"/>
      <c r="D10" s="17">
        <v>2</v>
      </c>
      <c r="E10" s="17">
        <v>1</v>
      </c>
      <c r="F10" s="11"/>
      <c r="G10" s="11">
        <v>1</v>
      </c>
      <c r="H10" s="17">
        <v>0</v>
      </c>
      <c r="I10" s="17"/>
      <c r="J10" s="17">
        <v>2</v>
      </c>
      <c r="K10" s="17">
        <v>0</v>
      </c>
      <c r="L10" s="17"/>
      <c r="M10" s="18">
        <f t="shared" si="0"/>
        <v>13</v>
      </c>
    </row>
    <row r="11" spans="1:13" x14ac:dyDescent="0.25">
      <c r="A11" s="6" t="s">
        <v>20</v>
      </c>
      <c r="B11" s="17"/>
      <c r="C11" s="6"/>
      <c r="D11" s="17"/>
      <c r="E11" s="17"/>
      <c r="F11" s="11"/>
      <c r="G11" s="11"/>
      <c r="H11" s="17"/>
      <c r="I11" s="17"/>
      <c r="J11" s="17"/>
      <c r="K11" s="17"/>
      <c r="L11" s="17"/>
      <c r="M11" s="18"/>
    </row>
    <row r="12" spans="1:13" x14ac:dyDescent="0.25">
      <c r="A12" s="4" t="s">
        <v>25</v>
      </c>
      <c r="B12" s="17">
        <v>2</v>
      </c>
      <c r="C12" s="4"/>
      <c r="D12" s="17">
        <v>1</v>
      </c>
      <c r="E12" s="17">
        <v>0</v>
      </c>
      <c r="F12" s="17"/>
      <c r="G12" s="11">
        <v>0</v>
      </c>
      <c r="H12" s="17">
        <v>0</v>
      </c>
      <c r="I12" s="17"/>
      <c r="J12" s="17">
        <v>0</v>
      </c>
      <c r="K12" s="17">
        <v>1</v>
      </c>
      <c r="L12" s="17"/>
      <c r="M12" s="18">
        <f t="shared" si="0"/>
        <v>4</v>
      </c>
    </row>
    <row r="13" spans="1:13" x14ac:dyDescent="0.25">
      <c r="A13" s="4" t="s">
        <v>26</v>
      </c>
      <c r="B13" s="17">
        <v>0</v>
      </c>
      <c r="C13" s="4"/>
      <c r="D13" s="17">
        <v>1</v>
      </c>
      <c r="E13" s="17">
        <v>3</v>
      </c>
      <c r="F13" s="17"/>
      <c r="G13" s="11">
        <v>0</v>
      </c>
      <c r="H13" s="11">
        <v>0</v>
      </c>
      <c r="I13" s="11"/>
      <c r="J13" s="11">
        <v>0</v>
      </c>
      <c r="K13" s="11">
        <v>0</v>
      </c>
      <c r="L13" s="11"/>
      <c r="M13" s="18">
        <f t="shared" si="0"/>
        <v>4</v>
      </c>
    </row>
    <row r="14" spans="1:13" x14ac:dyDescent="0.25">
      <c r="A14" s="4" t="s">
        <v>33</v>
      </c>
      <c r="B14" s="17">
        <v>5</v>
      </c>
      <c r="C14" s="4"/>
      <c r="D14" s="17">
        <v>1</v>
      </c>
      <c r="E14" s="17">
        <v>0</v>
      </c>
      <c r="F14" s="11"/>
      <c r="G14" s="11">
        <v>0</v>
      </c>
      <c r="H14" s="11">
        <v>0</v>
      </c>
      <c r="I14" s="11"/>
      <c r="J14" s="11">
        <v>0</v>
      </c>
      <c r="K14" s="11">
        <v>0</v>
      </c>
      <c r="L14" s="11"/>
      <c r="M14" s="18">
        <f t="shared" si="0"/>
        <v>6</v>
      </c>
    </row>
    <row r="15" spans="1:13" x14ac:dyDescent="0.25">
      <c r="A15" s="4" t="s">
        <v>31</v>
      </c>
      <c r="B15" s="17">
        <v>20</v>
      </c>
      <c r="C15" s="4"/>
      <c r="D15" s="17">
        <v>6</v>
      </c>
      <c r="E15" s="11">
        <v>3</v>
      </c>
      <c r="F15" s="11"/>
      <c r="G15" s="11">
        <v>3</v>
      </c>
      <c r="H15" s="11">
        <v>0</v>
      </c>
      <c r="I15" s="11"/>
      <c r="J15" s="11">
        <v>0</v>
      </c>
      <c r="K15" s="11">
        <v>0</v>
      </c>
      <c r="L15" s="11"/>
      <c r="M15" s="18">
        <f t="shared" si="0"/>
        <v>32</v>
      </c>
    </row>
    <row r="16" spans="1:13" x14ac:dyDescent="0.25">
      <c r="A16" s="6" t="s">
        <v>21</v>
      </c>
      <c r="B16" s="17"/>
      <c r="C16" s="6"/>
      <c r="D16" s="17"/>
      <c r="E16" s="11"/>
      <c r="F16" s="11"/>
      <c r="G16" s="11"/>
      <c r="H16" s="11"/>
      <c r="I16" s="11"/>
      <c r="J16" s="11"/>
      <c r="K16" s="11"/>
      <c r="L16" s="11"/>
      <c r="M16" s="18"/>
    </row>
    <row r="17" spans="1:13" x14ac:dyDescent="0.25">
      <c r="A17" s="4" t="s">
        <v>27</v>
      </c>
      <c r="B17" s="17">
        <v>0</v>
      </c>
      <c r="C17" s="4"/>
      <c r="D17" s="17">
        <v>0</v>
      </c>
      <c r="E17" s="11">
        <v>10</v>
      </c>
      <c r="F17" s="11"/>
      <c r="G17" s="11">
        <v>0</v>
      </c>
      <c r="H17" s="11">
        <v>0</v>
      </c>
      <c r="I17" s="11"/>
      <c r="J17" s="11">
        <v>0</v>
      </c>
      <c r="K17" s="11">
        <v>0</v>
      </c>
      <c r="L17" s="11"/>
      <c r="M17" s="18">
        <f t="shared" si="0"/>
        <v>10</v>
      </c>
    </row>
    <row r="18" spans="1:13" x14ac:dyDescent="0.25">
      <c r="A18" s="85" t="s">
        <v>135</v>
      </c>
      <c r="B18" s="17"/>
      <c r="C18" s="4"/>
      <c r="D18" s="17"/>
      <c r="E18" s="11"/>
      <c r="F18" s="11"/>
      <c r="G18" s="11"/>
      <c r="H18" s="11"/>
      <c r="I18" s="11"/>
      <c r="J18" s="11"/>
      <c r="K18" s="11"/>
      <c r="L18" s="11"/>
      <c r="M18" s="18"/>
    </row>
    <row r="19" spans="1:13" x14ac:dyDescent="0.25">
      <c r="A19" s="4" t="s">
        <v>133</v>
      </c>
      <c r="B19" s="17">
        <v>8</v>
      </c>
      <c r="C19" s="4"/>
      <c r="D19" s="17">
        <v>1</v>
      </c>
      <c r="E19" s="11">
        <v>3</v>
      </c>
      <c r="F19" s="11"/>
      <c r="G19" s="11">
        <v>0</v>
      </c>
      <c r="H19" s="11">
        <v>1</v>
      </c>
      <c r="I19" s="11"/>
      <c r="J19" s="11">
        <v>0</v>
      </c>
      <c r="K19" s="11">
        <v>1</v>
      </c>
      <c r="L19" s="11"/>
      <c r="M19" s="18">
        <f t="shared" si="0"/>
        <v>14</v>
      </c>
    </row>
    <row r="20" spans="1:13" s="2" customFormat="1" x14ac:dyDescent="0.25">
      <c r="A20" s="77" t="s">
        <v>0</v>
      </c>
      <c r="B20" s="77">
        <f>SUM(B6:B19)</f>
        <v>64</v>
      </c>
      <c r="C20" s="77"/>
      <c r="D20" s="77">
        <f t="shared" ref="D20:K20" si="1">SUM(D6:D19)</f>
        <v>20</v>
      </c>
      <c r="E20" s="77">
        <f t="shared" si="1"/>
        <v>22</v>
      </c>
      <c r="F20" s="77"/>
      <c r="G20" s="77">
        <f t="shared" si="1"/>
        <v>5</v>
      </c>
      <c r="H20" s="77">
        <f t="shared" si="1"/>
        <v>1</v>
      </c>
      <c r="I20" s="77"/>
      <c r="J20" s="77">
        <f t="shared" si="1"/>
        <v>5</v>
      </c>
      <c r="K20" s="77">
        <f t="shared" si="1"/>
        <v>2</v>
      </c>
      <c r="L20" s="77"/>
      <c r="M20" s="78">
        <f>SUM(M6:M19)</f>
        <v>119</v>
      </c>
    </row>
    <row r="21" spans="1:13" x14ac:dyDescent="0.25">
      <c r="A21" s="79" t="s">
        <v>111</v>
      </c>
      <c r="B21" s="80">
        <f>B20/$M20*100</f>
        <v>53.781512605042018</v>
      </c>
      <c r="C21" s="80"/>
      <c r="D21" s="80">
        <f t="shared" ref="D21:M21" si="2">D20/$M20*100</f>
        <v>16.806722689075631</v>
      </c>
      <c r="E21" s="80">
        <f t="shared" si="2"/>
        <v>18.487394957983195</v>
      </c>
      <c r="F21" s="80"/>
      <c r="G21" s="80">
        <f t="shared" si="2"/>
        <v>4.2016806722689077</v>
      </c>
      <c r="H21" s="80">
        <f t="shared" si="2"/>
        <v>0.84033613445378152</v>
      </c>
      <c r="I21" s="80"/>
      <c r="J21" s="80">
        <f t="shared" si="2"/>
        <v>4.2016806722689077</v>
      </c>
      <c r="K21" s="80">
        <f t="shared" si="2"/>
        <v>1.680672268907563</v>
      </c>
      <c r="L21" s="80"/>
      <c r="M21" s="80">
        <f t="shared" si="2"/>
        <v>100</v>
      </c>
    </row>
    <row r="23" spans="1:13" x14ac:dyDescent="0.25">
      <c r="A23" s="14"/>
      <c r="B23" s="14"/>
      <c r="C23" s="14"/>
    </row>
    <row r="24" spans="1:13" x14ac:dyDescent="0.25">
      <c r="A24" s="14"/>
      <c r="B24" s="14"/>
      <c r="C24" s="14"/>
    </row>
    <row r="25" spans="1:13" x14ac:dyDescent="0.25">
      <c r="A25" s="14"/>
      <c r="B25" s="14"/>
      <c r="C25" s="14"/>
    </row>
    <row r="26" spans="1:13" x14ac:dyDescent="0.25">
      <c r="A26" s="14"/>
      <c r="B26" s="14"/>
      <c r="C26" s="14"/>
    </row>
    <row r="27" spans="1:13" x14ac:dyDescent="0.25">
      <c r="A27" s="14"/>
      <c r="B27" s="14"/>
      <c r="C27" s="14"/>
    </row>
    <row r="28" spans="1:13" x14ac:dyDescent="0.25">
      <c r="A28" s="14"/>
      <c r="B28" s="14"/>
      <c r="C28" s="14"/>
    </row>
    <row r="29" spans="1:13" x14ac:dyDescent="0.25">
      <c r="A29" s="14"/>
      <c r="B29" s="14"/>
      <c r="C29" s="14"/>
    </row>
    <row r="30" spans="1:13" x14ac:dyDescent="0.25">
      <c r="A30" s="14"/>
      <c r="B30" s="14"/>
      <c r="C30" s="14"/>
    </row>
    <row r="31" spans="1:13" x14ac:dyDescent="0.25">
      <c r="A31" s="14"/>
      <c r="B31" s="14"/>
      <c r="C31" s="14"/>
    </row>
    <row r="32" spans="1:13" x14ac:dyDescent="0.25">
      <c r="A32" s="14"/>
      <c r="B32" s="14"/>
      <c r="C32" s="14"/>
    </row>
    <row r="33" spans="1:3" x14ac:dyDescent="0.25">
      <c r="A33" s="14"/>
      <c r="B33" s="14"/>
      <c r="C33" s="14"/>
    </row>
    <row r="34" spans="1:3" x14ac:dyDescent="0.25">
      <c r="A34" s="14"/>
      <c r="B34" s="14"/>
      <c r="C34" s="14"/>
    </row>
    <row r="35" spans="1:3" x14ac:dyDescent="0.25">
      <c r="A35" s="14"/>
      <c r="B35" s="14"/>
      <c r="C35" s="14"/>
    </row>
    <row r="36" spans="1:3" x14ac:dyDescent="0.25">
      <c r="A36" s="14"/>
      <c r="B36" s="14"/>
      <c r="C36" s="14"/>
    </row>
  </sheetData>
  <mergeCells count="4">
    <mergeCell ref="B3:B4"/>
    <mergeCell ref="D3:E3"/>
    <mergeCell ref="G3:H3"/>
    <mergeCell ref="J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H28" sqref="H28"/>
    </sheetView>
  </sheetViews>
  <sheetFormatPr defaultRowHeight="12.75" x14ac:dyDescent="0.2"/>
  <cols>
    <col min="1" max="1" width="39.28515625" style="90" customWidth="1"/>
    <col min="2" max="3" width="8.7109375" style="90" customWidth="1"/>
    <col min="4" max="4" width="0.85546875" style="90" customWidth="1"/>
    <col min="5" max="7" width="8.7109375" style="90" customWidth="1"/>
    <col min="8" max="8" width="0.85546875" style="90" customWidth="1"/>
    <col min="9" max="9" width="8.7109375" style="90" customWidth="1"/>
    <col min="10" max="10" width="9.140625" style="90"/>
    <col min="11" max="11" width="4.85546875" style="90" customWidth="1"/>
    <col min="12" max="13" width="9.140625" style="90"/>
    <col min="14" max="14" width="1.5703125" style="90" customWidth="1"/>
    <col min="15" max="16" width="9.140625" style="90"/>
    <col min="17" max="18" width="9.140625" style="90" customWidth="1"/>
    <col min="19" max="16384" width="9.140625" style="90"/>
  </cols>
  <sheetData>
    <row r="1" spans="1:9" x14ac:dyDescent="0.2">
      <c r="A1" s="179" t="s">
        <v>465</v>
      </c>
    </row>
    <row r="2" spans="1:9" x14ac:dyDescent="0.2">
      <c r="A2" s="92" t="s">
        <v>466</v>
      </c>
    </row>
    <row r="3" spans="1:9" x14ac:dyDescent="0.2">
      <c r="A3" s="92" t="s">
        <v>459</v>
      </c>
    </row>
    <row r="4" spans="1:9" s="93" customFormat="1" ht="14.25" customHeight="1" x14ac:dyDescent="0.2">
      <c r="A4" s="232" t="s">
        <v>467</v>
      </c>
      <c r="B4" s="234" t="s">
        <v>225</v>
      </c>
      <c r="C4" s="234"/>
      <c r="D4" s="137"/>
      <c r="E4" s="161" t="s">
        <v>229</v>
      </c>
      <c r="F4" s="161"/>
      <c r="G4" s="161"/>
      <c r="H4" s="148"/>
      <c r="I4" s="243" t="s">
        <v>0</v>
      </c>
    </row>
    <row r="5" spans="1:9" s="93" customFormat="1" ht="18" customHeight="1" x14ac:dyDescent="0.2">
      <c r="A5" s="233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186"/>
      <c r="I5" s="244"/>
    </row>
    <row r="6" spans="1:9" s="93" customFormat="1" ht="6" customHeight="1" x14ac:dyDescent="0.2">
      <c r="A6" s="199"/>
      <c r="B6" s="99"/>
      <c r="C6" s="99"/>
      <c r="D6" s="99"/>
      <c r="E6" s="99"/>
      <c r="F6" s="99"/>
      <c r="G6" s="99"/>
      <c r="H6" s="99"/>
      <c r="I6" s="99"/>
    </row>
    <row r="7" spans="1:9" s="93" customFormat="1" ht="12" x14ac:dyDescent="0.2">
      <c r="A7" s="200" t="s">
        <v>468</v>
      </c>
      <c r="B7" s="158">
        <v>0.59171597633136097</v>
      </c>
      <c r="C7" s="158">
        <v>0</v>
      </c>
      <c r="D7" s="158"/>
      <c r="E7" s="158">
        <v>0.64935064935064934</v>
      </c>
      <c r="F7" s="158">
        <v>0</v>
      </c>
      <c r="G7" s="158">
        <v>0</v>
      </c>
      <c r="H7" s="158"/>
      <c r="I7" s="158">
        <v>0.35971223021582738</v>
      </c>
    </row>
    <row r="8" spans="1:9" s="93" customFormat="1" ht="12" x14ac:dyDescent="0.2">
      <c r="A8" s="200" t="s">
        <v>469</v>
      </c>
      <c r="B8" s="158">
        <v>0</v>
      </c>
      <c r="C8" s="158">
        <v>4</v>
      </c>
      <c r="D8" s="158"/>
      <c r="E8" s="158">
        <v>3.2467532467532463</v>
      </c>
      <c r="F8" s="158">
        <v>0</v>
      </c>
      <c r="G8" s="158">
        <v>4.8780487804878048</v>
      </c>
      <c r="H8" s="158"/>
      <c r="I8" s="158">
        <v>3.2374100719424459</v>
      </c>
    </row>
    <row r="9" spans="1:9" s="93" customFormat="1" ht="12" x14ac:dyDescent="0.2">
      <c r="A9" s="200" t="s">
        <v>470</v>
      </c>
      <c r="B9" s="158">
        <v>17.751479289940828</v>
      </c>
      <c r="C9" s="158">
        <v>8</v>
      </c>
      <c r="D9" s="158"/>
      <c r="E9" s="158">
        <v>13.636363636363635</v>
      </c>
      <c r="F9" s="158">
        <v>0</v>
      </c>
      <c r="G9" s="158">
        <v>20.73170731707317</v>
      </c>
      <c r="H9" s="158"/>
      <c r="I9" s="158">
        <v>13.669064748201439</v>
      </c>
    </row>
    <row r="10" spans="1:9" s="93" customFormat="1" ht="12" x14ac:dyDescent="0.2">
      <c r="A10" s="200" t="s">
        <v>471</v>
      </c>
      <c r="B10" s="158">
        <v>0</v>
      </c>
      <c r="C10" s="158">
        <v>1</v>
      </c>
      <c r="D10" s="158"/>
      <c r="E10" s="158">
        <v>1.948051948051948</v>
      </c>
      <c r="F10" s="158">
        <v>0</v>
      </c>
      <c r="G10" s="158">
        <v>2.4390243902439024</v>
      </c>
      <c r="H10" s="158"/>
      <c r="I10" s="158">
        <v>1.7985611510791366</v>
      </c>
    </row>
    <row r="11" spans="1:9" s="93" customFormat="1" ht="24" x14ac:dyDescent="0.2">
      <c r="A11" s="201" t="s">
        <v>472</v>
      </c>
      <c r="B11" s="158">
        <v>0</v>
      </c>
      <c r="C11" s="158">
        <v>0</v>
      </c>
      <c r="D11" s="158"/>
      <c r="E11" s="158">
        <v>0</v>
      </c>
      <c r="F11" s="158">
        <v>0</v>
      </c>
      <c r="G11" s="158">
        <v>0</v>
      </c>
      <c r="H11" s="158"/>
      <c r="I11" s="158">
        <v>0</v>
      </c>
    </row>
    <row r="12" spans="1:9" s="93" customFormat="1" ht="24" x14ac:dyDescent="0.2">
      <c r="A12" s="201" t="s">
        <v>473</v>
      </c>
      <c r="B12" s="158">
        <v>1.7751479289940828</v>
      </c>
      <c r="C12" s="158">
        <v>3</v>
      </c>
      <c r="D12" s="158"/>
      <c r="E12" s="158">
        <v>3.2467532467532463</v>
      </c>
      <c r="F12" s="158">
        <v>0</v>
      </c>
      <c r="G12" s="158">
        <v>1.2195121951219512</v>
      </c>
      <c r="H12" s="158"/>
      <c r="I12" s="158">
        <v>2.1582733812949639</v>
      </c>
    </row>
    <row r="13" spans="1:9" s="93" customFormat="1" ht="12" x14ac:dyDescent="0.2">
      <c r="A13" s="200" t="s">
        <v>474</v>
      </c>
      <c r="B13" s="158">
        <v>0</v>
      </c>
      <c r="C13" s="158">
        <v>1</v>
      </c>
      <c r="D13" s="158"/>
      <c r="E13" s="158">
        <v>0.64935064935064934</v>
      </c>
      <c r="F13" s="158">
        <v>0</v>
      </c>
      <c r="G13" s="158">
        <v>0</v>
      </c>
      <c r="H13" s="158"/>
      <c r="I13" s="158">
        <v>0.35971223021582738</v>
      </c>
    </row>
    <row r="14" spans="1:9" s="93" customFormat="1" ht="12" x14ac:dyDescent="0.2">
      <c r="A14" s="200" t="s">
        <v>475</v>
      </c>
      <c r="B14" s="158">
        <v>2.3668639053254439</v>
      </c>
      <c r="C14" s="158">
        <v>2</v>
      </c>
      <c r="D14" s="158"/>
      <c r="E14" s="158">
        <v>3.2467532467532463</v>
      </c>
      <c r="F14" s="158">
        <v>2.3809523809523809</v>
      </c>
      <c r="G14" s="158">
        <v>0</v>
      </c>
      <c r="H14" s="158"/>
      <c r="I14" s="158">
        <v>2.1582733812949639</v>
      </c>
    </row>
    <row r="15" spans="1:9" s="93" customFormat="1" ht="12" x14ac:dyDescent="0.2">
      <c r="A15" s="200" t="s">
        <v>447</v>
      </c>
      <c r="B15" s="158">
        <v>77.514792899408278</v>
      </c>
      <c r="C15" s="158">
        <v>81</v>
      </c>
      <c r="D15" s="158"/>
      <c r="E15" s="158">
        <v>73.376623376623371</v>
      </c>
      <c r="F15" s="158">
        <v>97.61904761904762</v>
      </c>
      <c r="G15" s="158">
        <v>70.731707317073173</v>
      </c>
      <c r="H15" s="158"/>
      <c r="I15" s="158">
        <v>76.258992805755398</v>
      </c>
    </row>
    <row r="16" spans="1:9" s="93" customFormat="1" ht="12" x14ac:dyDescent="0.2">
      <c r="A16" s="69" t="s">
        <v>0</v>
      </c>
      <c r="B16" s="131">
        <v>100</v>
      </c>
      <c r="C16" s="131">
        <v>100</v>
      </c>
      <c r="D16" s="131"/>
      <c r="E16" s="131">
        <v>100</v>
      </c>
      <c r="F16" s="131">
        <v>100</v>
      </c>
      <c r="G16" s="131">
        <v>100</v>
      </c>
      <c r="H16" s="131"/>
      <c r="I16" s="131">
        <v>100</v>
      </c>
    </row>
    <row r="17" spans="1:11" s="93" customFormat="1" ht="12" customHeight="1" x14ac:dyDescent="0.2">
      <c r="A17" s="202" t="s">
        <v>476</v>
      </c>
      <c r="B17" s="128"/>
      <c r="C17" s="196"/>
      <c r="D17" s="128"/>
      <c r="E17" s="128"/>
      <c r="F17" s="128"/>
      <c r="G17" s="196"/>
      <c r="H17" s="196"/>
      <c r="I17" s="128"/>
    </row>
    <row r="18" spans="1:11" s="93" customFormat="1" ht="12" customHeight="1" x14ac:dyDescent="0.2">
      <c r="A18" s="160"/>
      <c r="B18" s="128"/>
      <c r="C18" s="196"/>
      <c r="D18" s="128"/>
      <c r="E18" s="128"/>
      <c r="F18" s="128"/>
      <c r="G18" s="196"/>
      <c r="H18" s="196"/>
      <c r="I18" s="128"/>
    </row>
    <row r="19" spans="1:11" s="93" customFormat="1" ht="12" customHeight="1" x14ac:dyDescent="0.2">
      <c r="A19" s="160"/>
      <c r="B19" s="128"/>
      <c r="C19" s="196"/>
      <c r="D19" s="128"/>
      <c r="E19" s="128"/>
      <c r="F19" s="128"/>
      <c r="G19" s="196"/>
      <c r="H19" s="196"/>
      <c r="I19" s="128"/>
    </row>
    <row r="20" spans="1:11" s="93" customFormat="1" ht="12" customHeight="1" x14ac:dyDescent="0.2"/>
    <row r="21" spans="1:11" s="93" customFormat="1" ht="16.5" customHeight="1" x14ac:dyDescent="0.2">
      <c r="A21" s="232" t="s">
        <v>477</v>
      </c>
      <c r="B21" s="234" t="s">
        <v>225</v>
      </c>
      <c r="C21" s="234"/>
      <c r="D21" s="137"/>
      <c r="E21" s="161" t="s">
        <v>229</v>
      </c>
      <c r="F21" s="161"/>
      <c r="G21" s="161"/>
      <c r="H21" s="148"/>
      <c r="I21" s="243" t="s">
        <v>0</v>
      </c>
    </row>
    <row r="22" spans="1:11" s="93" customFormat="1" ht="15.75" customHeight="1" x14ac:dyDescent="0.2">
      <c r="A22" s="233"/>
      <c r="B22" s="123" t="s">
        <v>188</v>
      </c>
      <c r="C22" s="122" t="s">
        <v>189</v>
      </c>
      <c r="D22" s="123"/>
      <c r="E22" s="122" t="s">
        <v>171</v>
      </c>
      <c r="F22" s="123" t="s">
        <v>172</v>
      </c>
      <c r="G22" s="123" t="s">
        <v>173</v>
      </c>
      <c r="H22" s="186"/>
      <c r="I22" s="244"/>
    </row>
    <row r="23" spans="1:11" ht="4.5" customHeight="1" x14ac:dyDescent="0.2">
      <c r="A23" s="98"/>
      <c r="B23" s="99"/>
      <c r="C23" s="99"/>
      <c r="D23" s="99"/>
      <c r="E23" s="99"/>
      <c r="F23" s="99"/>
      <c r="G23" s="99"/>
      <c r="H23" s="99"/>
      <c r="I23" s="99"/>
      <c r="J23" s="93"/>
      <c r="K23" s="93"/>
    </row>
    <row r="24" spans="1:11" s="93" customFormat="1" ht="12" x14ac:dyDescent="0.2">
      <c r="A24" s="200" t="s">
        <v>468</v>
      </c>
      <c r="B24" s="158">
        <v>4.1666666666666661</v>
      </c>
      <c r="C24" s="158">
        <v>4.0650406504065035</v>
      </c>
      <c r="D24" s="158"/>
      <c r="E24" s="158">
        <v>2.2222222222222223</v>
      </c>
      <c r="F24" s="158">
        <v>10.909090909090908</v>
      </c>
      <c r="G24" s="158">
        <v>3.75</v>
      </c>
      <c r="H24" s="158"/>
      <c r="I24" s="158">
        <v>4.1269841269841265</v>
      </c>
    </row>
    <row r="25" spans="1:11" s="93" customFormat="1" ht="12" x14ac:dyDescent="0.2">
      <c r="A25" s="200" t="s">
        <v>469</v>
      </c>
      <c r="B25" s="158">
        <v>5.7291666666666661</v>
      </c>
      <c r="C25" s="158">
        <v>5.6910569105691051</v>
      </c>
      <c r="D25" s="158"/>
      <c r="E25" s="158">
        <v>5.5555555555555554</v>
      </c>
      <c r="F25" s="158">
        <v>10.909090909090908</v>
      </c>
      <c r="G25" s="158">
        <v>2.5</v>
      </c>
      <c r="H25" s="158"/>
      <c r="I25" s="158">
        <v>5.7142857142857144</v>
      </c>
    </row>
    <row r="26" spans="1:11" s="93" customFormat="1" ht="12" x14ac:dyDescent="0.2">
      <c r="A26" s="200" t="s">
        <v>470</v>
      </c>
      <c r="B26" s="158">
        <v>20.3125</v>
      </c>
      <c r="C26" s="158">
        <v>21.951219512195124</v>
      </c>
      <c r="D26" s="158"/>
      <c r="E26" s="158">
        <v>26.111111111111114</v>
      </c>
      <c r="F26" s="158">
        <v>7.2727272727272725</v>
      </c>
      <c r="G26" s="158">
        <v>18.75</v>
      </c>
      <c r="H26" s="158"/>
      <c r="I26" s="158">
        <v>20.952380952380953</v>
      </c>
    </row>
    <row r="27" spans="1:11" s="93" customFormat="1" ht="12" x14ac:dyDescent="0.2">
      <c r="A27" s="200" t="s">
        <v>471</v>
      </c>
      <c r="B27" s="158">
        <v>4.1666666666666661</v>
      </c>
      <c r="C27" s="158">
        <v>4.8780487804878048</v>
      </c>
      <c r="D27" s="158"/>
      <c r="E27" s="158">
        <v>6.1111111111111107</v>
      </c>
      <c r="F27" s="158">
        <v>5.4545454545454541</v>
      </c>
      <c r="G27" s="158">
        <v>0</v>
      </c>
      <c r="H27" s="158"/>
      <c r="I27" s="158">
        <v>4.4444444444444446</v>
      </c>
    </row>
    <row r="28" spans="1:11" s="93" customFormat="1" ht="24" x14ac:dyDescent="0.2">
      <c r="A28" s="201" t="s">
        <v>472</v>
      </c>
      <c r="B28" s="158">
        <v>2.604166666666667</v>
      </c>
      <c r="C28" s="158">
        <v>0.81300813008130091</v>
      </c>
      <c r="D28" s="158"/>
      <c r="E28" s="158">
        <v>1.6666666666666667</v>
      </c>
      <c r="F28" s="158">
        <v>1.8181818181818181</v>
      </c>
      <c r="G28" s="158">
        <v>2.5</v>
      </c>
      <c r="H28" s="158"/>
      <c r="I28" s="158">
        <v>1.9047619047619049</v>
      </c>
    </row>
    <row r="29" spans="1:11" s="93" customFormat="1" ht="24" x14ac:dyDescent="0.2">
      <c r="A29" s="201" t="s">
        <v>473</v>
      </c>
      <c r="B29" s="158">
        <v>2.083333333333333</v>
      </c>
      <c r="C29" s="158">
        <v>4.0650406504065035</v>
      </c>
      <c r="D29" s="158"/>
      <c r="E29" s="158">
        <v>3.8888888888888888</v>
      </c>
      <c r="F29" s="158">
        <v>3.6363636363636362</v>
      </c>
      <c r="G29" s="158">
        <v>0</v>
      </c>
      <c r="H29" s="158"/>
      <c r="I29" s="158">
        <v>2.8571428571428572</v>
      </c>
    </row>
    <row r="30" spans="1:11" s="93" customFormat="1" ht="12" x14ac:dyDescent="0.2">
      <c r="A30" s="200" t="s">
        <v>478</v>
      </c>
      <c r="B30" s="158">
        <v>1.0416666666666665</v>
      </c>
      <c r="C30" s="158">
        <v>0</v>
      </c>
      <c r="D30" s="158"/>
      <c r="E30" s="158">
        <v>1.1111111111111112</v>
      </c>
      <c r="F30" s="158">
        <v>0</v>
      </c>
      <c r="G30" s="158">
        <v>0</v>
      </c>
      <c r="H30" s="158"/>
      <c r="I30" s="158">
        <v>0.63492063492063489</v>
      </c>
    </row>
    <row r="31" spans="1:11" s="93" customFormat="1" ht="12" x14ac:dyDescent="0.2">
      <c r="A31" s="200" t="s">
        <v>475</v>
      </c>
      <c r="B31" s="158">
        <v>1.5625</v>
      </c>
      <c r="C31" s="158">
        <v>1.6260162601626018</v>
      </c>
      <c r="D31" s="158"/>
      <c r="E31" s="158">
        <v>1.6666666666666667</v>
      </c>
      <c r="F31" s="158">
        <v>3.6363636363636362</v>
      </c>
      <c r="G31" s="158">
        <v>0</v>
      </c>
      <c r="H31" s="158"/>
      <c r="I31" s="158">
        <v>1.5873015873015872</v>
      </c>
    </row>
    <row r="32" spans="1:11" s="93" customFormat="1" ht="12" x14ac:dyDescent="0.2">
      <c r="A32" s="200" t="s">
        <v>447</v>
      </c>
      <c r="B32" s="158">
        <v>58.333333333333336</v>
      </c>
      <c r="C32" s="158">
        <v>56.910569105691053</v>
      </c>
      <c r="D32" s="158"/>
      <c r="E32" s="158">
        <v>51.666666666666671</v>
      </c>
      <c r="F32" s="158">
        <v>56.36363636363636</v>
      </c>
      <c r="G32" s="158">
        <v>72.5</v>
      </c>
      <c r="H32" s="158"/>
      <c r="I32" s="158">
        <v>57.777777777777771</v>
      </c>
    </row>
    <row r="33" spans="1:12" s="107" customFormat="1" ht="12" x14ac:dyDescent="0.2">
      <c r="A33" s="69" t="s">
        <v>0</v>
      </c>
      <c r="B33" s="131">
        <v>100</v>
      </c>
      <c r="C33" s="131">
        <v>100</v>
      </c>
      <c r="D33" s="131"/>
      <c r="E33" s="131">
        <v>100</v>
      </c>
      <c r="F33" s="131">
        <v>100</v>
      </c>
      <c r="G33" s="131">
        <v>100</v>
      </c>
      <c r="H33" s="131"/>
      <c r="I33" s="131">
        <v>100</v>
      </c>
      <c r="J33" s="197"/>
      <c r="K33" s="197"/>
      <c r="L33" s="106"/>
    </row>
    <row r="34" spans="1:12" s="107" customFormat="1" ht="12" x14ac:dyDescent="0.2">
      <c r="A34" s="202" t="s">
        <v>479</v>
      </c>
      <c r="B34" s="198"/>
      <c r="C34" s="198"/>
      <c r="D34" s="198"/>
      <c r="E34" s="197"/>
      <c r="F34" s="197"/>
      <c r="G34" s="197"/>
      <c r="H34" s="197"/>
      <c r="I34" s="197"/>
      <c r="J34" s="197"/>
      <c r="K34" s="197"/>
      <c r="L34" s="106"/>
    </row>
    <row r="35" spans="1:12" x14ac:dyDescent="0.2">
      <c r="A35" s="160"/>
      <c r="B35" s="110"/>
      <c r="C35" s="93"/>
      <c r="D35" s="93"/>
      <c r="E35" s="93"/>
      <c r="F35" s="93"/>
      <c r="G35" s="93"/>
      <c r="H35" s="93"/>
      <c r="I35" s="93"/>
      <c r="J35" s="93"/>
      <c r="K35" s="93"/>
    </row>
    <row r="36" spans="1:12" x14ac:dyDescent="0.2">
      <c r="A36" s="93"/>
      <c r="B36" s="93"/>
      <c r="C36" s="93"/>
      <c r="D36" s="93"/>
      <c r="E36" s="93"/>
      <c r="F36" s="93"/>
      <c r="G36" s="93"/>
      <c r="H36" s="93"/>
      <c r="I36" s="93"/>
    </row>
    <row r="37" spans="1:12" x14ac:dyDescent="0.2">
      <c r="A37" s="93"/>
      <c r="B37" s="93"/>
      <c r="C37" s="93"/>
      <c r="D37" s="93"/>
      <c r="E37" s="93"/>
      <c r="F37" s="93"/>
      <c r="G37" s="93"/>
      <c r="H37" s="93"/>
      <c r="I37" s="93"/>
    </row>
  </sheetData>
  <mergeCells count="6">
    <mergeCell ref="A4:A5"/>
    <mergeCell ref="B4:C4"/>
    <mergeCell ref="I4:I5"/>
    <mergeCell ref="A21:A22"/>
    <mergeCell ref="B21:C21"/>
    <mergeCell ref="I21:I2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>
      <selection activeCell="H28" sqref="H28"/>
    </sheetView>
  </sheetViews>
  <sheetFormatPr defaultRowHeight="12.75" x14ac:dyDescent="0.2"/>
  <cols>
    <col min="1" max="1" width="39.28515625" style="90" customWidth="1"/>
    <col min="2" max="3" width="9.85546875" style="90" customWidth="1"/>
    <col min="4" max="4" width="0.85546875" style="90" customWidth="1"/>
    <col min="5" max="6" width="9.85546875" style="90" customWidth="1"/>
    <col min="7" max="7" width="9.85546875" style="187" customWidth="1"/>
    <col min="8" max="8" width="0.85546875" style="90" customWidth="1"/>
    <col min="9" max="9" width="9.85546875" style="90" customWidth="1"/>
    <col min="10" max="13" width="9.140625" style="90"/>
    <col min="14" max="14" width="4" style="90" customWidth="1"/>
    <col min="15" max="16384" width="9.140625" style="90"/>
  </cols>
  <sheetData>
    <row r="1" spans="1:13" x14ac:dyDescent="0.2">
      <c r="A1" s="179" t="s">
        <v>480</v>
      </c>
    </row>
    <row r="2" spans="1:13" x14ac:dyDescent="0.2">
      <c r="A2" s="92" t="s">
        <v>481</v>
      </c>
    </row>
    <row r="3" spans="1:13" x14ac:dyDescent="0.2">
      <c r="A3" s="92" t="s">
        <v>459</v>
      </c>
    </row>
    <row r="4" spans="1:13" s="93" customFormat="1" ht="13.5" customHeight="1" x14ac:dyDescent="0.2">
      <c r="A4" s="232" t="s">
        <v>482</v>
      </c>
      <c r="B4" s="234" t="s">
        <v>225</v>
      </c>
      <c r="C4" s="234"/>
      <c r="D4" s="137"/>
      <c r="E4" s="161" t="s">
        <v>229</v>
      </c>
      <c r="F4" s="161"/>
      <c r="G4" s="161"/>
      <c r="H4" s="148"/>
      <c r="I4" s="243" t="s">
        <v>0</v>
      </c>
    </row>
    <row r="5" spans="1:13" s="93" customFormat="1" ht="13.5" customHeight="1" x14ac:dyDescent="0.2">
      <c r="A5" s="233"/>
      <c r="B5" s="123" t="s">
        <v>188</v>
      </c>
      <c r="C5" s="122" t="s">
        <v>189</v>
      </c>
      <c r="D5" s="123"/>
      <c r="E5" s="122" t="s">
        <v>171</v>
      </c>
      <c r="F5" s="123" t="s">
        <v>172</v>
      </c>
      <c r="G5" s="123" t="s">
        <v>173</v>
      </c>
      <c r="H5" s="186"/>
      <c r="I5" s="244"/>
    </row>
    <row r="6" spans="1:13" s="93" customFormat="1" ht="6" customHeight="1" x14ac:dyDescent="0.2">
      <c r="A6" s="98"/>
      <c r="B6" s="99"/>
      <c r="C6" s="99"/>
      <c r="D6" s="99"/>
      <c r="E6" s="99"/>
      <c r="F6" s="99"/>
      <c r="G6" s="99"/>
      <c r="H6" s="99"/>
      <c r="I6" s="99"/>
    </row>
    <row r="7" spans="1:13" s="93" customFormat="1" ht="12" x14ac:dyDescent="0.2">
      <c r="A7" s="93" t="s">
        <v>483</v>
      </c>
      <c r="B7" s="158">
        <v>0</v>
      </c>
      <c r="C7" s="158">
        <v>32.432432432432435</v>
      </c>
      <c r="D7" s="158" t="e">
        <v>#DIV/0!</v>
      </c>
      <c r="E7" s="158">
        <v>34.090909090909086</v>
      </c>
      <c r="F7" s="158">
        <v>33.333333333333329</v>
      </c>
      <c r="G7" s="158">
        <v>31.25</v>
      </c>
      <c r="H7" s="158" t="e">
        <v>#DIV/0!</v>
      </c>
      <c r="I7" s="158">
        <v>33.125</v>
      </c>
    </row>
    <row r="8" spans="1:13" s="93" customFormat="1" x14ac:dyDescent="0.2">
      <c r="A8" s="93" t="s">
        <v>484</v>
      </c>
      <c r="B8" s="158">
        <v>31.386861313868614</v>
      </c>
      <c r="C8" s="158">
        <v>24.324324324324326</v>
      </c>
      <c r="D8" s="158" t="e">
        <v>#DIV/0!</v>
      </c>
      <c r="E8" s="158">
        <v>24.431818181818183</v>
      </c>
      <c r="F8" s="158">
        <v>6.25</v>
      </c>
      <c r="G8" s="158">
        <v>25</v>
      </c>
      <c r="H8" s="158" t="e">
        <v>#DIV/0!</v>
      </c>
      <c r="I8" s="158">
        <v>21.875</v>
      </c>
      <c r="L8" s="109"/>
      <c r="M8" s="110"/>
    </row>
    <row r="9" spans="1:13" s="93" customFormat="1" x14ac:dyDescent="0.2">
      <c r="A9" s="93" t="s">
        <v>485</v>
      </c>
      <c r="B9" s="158">
        <v>0</v>
      </c>
      <c r="C9" s="158">
        <v>0.90090090090090091</v>
      </c>
      <c r="D9" s="158" t="e">
        <v>#DIV/0!</v>
      </c>
      <c r="E9" s="158">
        <v>1.1363636363636365</v>
      </c>
      <c r="F9" s="158">
        <v>2.083333333333333</v>
      </c>
      <c r="G9" s="158">
        <v>0</v>
      </c>
      <c r="H9" s="158" t="e">
        <v>#DIV/0!</v>
      </c>
      <c r="I9" s="158">
        <v>0.9375</v>
      </c>
      <c r="L9" s="109"/>
      <c r="M9" s="110"/>
    </row>
    <row r="10" spans="1:13" s="93" customFormat="1" x14ac:dyDescent="0.2">
      <c r="A10" s="93" t="s">
        <v>486</v>
      </c>
      <c r="B10" s="158">
        <v>0</v>
      </c>
      <c r="C10" s="158">
        <v>0</v>
      </c>
      <c r="D10" s="158" t="e">
        <v>#DIV/0!</v>
      </c>
      <c r="E10" s="158">
        <v>0</v>
      </c>
      <c r="F10" s="158">
        <v>0</v>
      </c>
      <c r="G10" s="158">
        <v>0</v>
      </c>
      <c r="H10" s="158" t="e">
        <v>#DIV/0!</v>
      </c>
      <c r="I10" s="158">
        <v>0</v>
      </c>
      <c r="L10" s="109"/>
      <c r="M10" s="110"/>
    </row>
    <row r="11" spans="1:13" s="93" customFormat="1" x14ac:dyDescent="0.2">
      <c r="A11" s="93" t="s">
        <v>487</v>
      </c>
      <c r="B11" s="158">
        <v>0</v>
      </c>
      <c r="C11" s="158">
        <v>0</v>
      </c>
      <c r="D11" s="158" t="e">
        <v>#DIV/0!</v>
      </c>
      <c r="E11" s="158">
        <v>0</v>
      </c>
      <c r="F11" s="158">
        <v>0</v>
      </c>
      <c r="G11" s="158">
        <v>0</v>
      </c>
      <c r="H11" s="158" t="e">
        <v>#DIV/0!</v>
      </c>
      <c r="I11" s="158">
        <v>0</v>
      </c>
      <c r="L11" s="109"/>
      <c r="M11" s="110"/>
    </row>
    <row r="12" spans="1:13" s="93" customFormat="1" x14ac:dyDescent="0.2">
      <c r="A12" s="90" t="s">
        <v>488</v>
      </c>
      <c r="B12" s="158">
        <v>0.72992700729927007</v>
      </c>
      <c r="C12" s="158">
        <v>0</v>
      </c>
      <c r="D12" s="158" t="e">
        <v>#DIV/0!</v>
      </c>
      <c r="E12" s="158">
        <v>0</v>
      </c>
      <c r="F12" s="158">
        <v>0</v>
      </c>
      <c r="G12" s="158">
        <v>1.0416666666666665</v>
      </c>
      <c r="H12" s="158" t="e">
        <v>#DIV/0!</v>
      </c>
      <c r="I12" s="158">
        <v>0.3125</v>
      </c>
      <c r="L12" s="109"/>
      <c r="M12" s="110"/>
    </row>
    <row r="13" spans="1:13" s="93" customFormat="1" x14ac:dyDescent="0.2">
      <c r="A13" s="93" t="s">
        <v>489</v>
      </c>
      <c r="B13" s="158">
        <v>2.1897810218978102</v>
      </c>
      <c r="C13" s="158">
        <v>1.8018018018018018</v>
      </c>
      <c r="D13" s="158" t="e">
        <v>#DIV/0!</v>
      </c>
      <c r="E13" s="158">
        <v>2.2727272727272729</v>
      </c>
      <c r="F13" s="158">
        <v>0</v>
      </c>
      <c r="G13" s="158">
        <v>1.0416666666666665</v>
      </c>
      <c r="H13" s="158" t="e">
        <v>#DIV/0!</v>
      </c>
      <c r="I13" s="158">
        <v>1.5625</v>
      </c>
      <c r="L13" s="109"/>
      <c r="M13" s="110"/>
    </row>
    <row r="14" spans="1:13" s="93" customFormat="1" ht="12" x14ac:dyDescent="0.2">
      <c r="A14" s="93" t="s">
        <v>490</v>
      </c>
      <c r="B14" s="158">
        <v>14.5985401459854</v>
      </c>
      <c r="C14" s="158">
        <v>9.9099099099099099</v>
      </c>
      <c r="D14" s="158" t="e">
        <v>#DIV/0!</v>
      </c>
      <c r="E14" s="158">
        <v>9.0909090909090917</v>
      </c>
      <c r="F14" s="158">
        <v>20.833333333333336</v>
      </c>
      <c r="G14" s="158">
        <v>5.2083333333333339</v>
      </c>
      <c r="H14" s="158" t="e">
        <v>#DIV/0!</v>
      </c>
      <c r="I14" s="158">
        <v>9.6875</v>
      </c>
    </row>
    <row r="15" spans="1:13" s="93" customFormat="1" ht="12" x14ac:dyDescent="0.2">
      <c r="A15" s="93" t="s">
        <v>447</v>
      </c>
      <c r="B15" s="158">
        <v>51.094890510948908</v>
      </c>
      <c r="C15" s="158">
        <v>30.630630630630627</v>
      </c>
      <c r="D15" s="158" t="e">
        <v>#DIV/0!</v>
      </c>
      <c r="E15" s="158">
        <v>28.97727272727273</v>
      </c>
      <c r="F15" s="158">
        <v>37.5</v>
      </c>
      <c r="G15" s="158">
        <v>36.458333333333329</v>
      </c>
      <c r="H15" s="158" t="e">
        <v>#DIV/0!</v>
      </c>
      <c r="I15" s="158">
        <v>32.5</v>
      </c>
    </row>
    <row r="16" spans="1:13" s="93" customFormat="1" ht="12" x14ac:dyDescent="0.2">
      <c r="A16" s="8" t="s">
        <v>0</v>
      </c>
      <c r="B16" s="131">
        <v>100</v>
      </c>
      <c r="C16" s="131">
        <v>100</v>
      </c>
      <c r="D16" s="131" t="e">
        <v>#DIV/0!</v>
      </c>
      <c r="E16" s="131">
        <v>100</v>
      </c>
      <c r="F16" s="131">
        <v>100</v>
      </c>
      <c r="G16" s="131">
        <v>100</v>
      </c>
      <c r="H16" s="131" t="e">
        <v>#DIV/0!</v>
      </c>
      <c r="I16" s="131">
        <v>100</v>
      </c>
    </row>
    <row r="17" spans="1:11" s="93" customFormat="1" ht="12" customHeight="1" x14ac:dyDescent="0.2">
      <c r="A17" s="145" t="s">
        <v>491</v>
      </c>
      <c r="B17" s="128"/>
      <c r="C17" s="196"/>
      <c r="D17" s="128"/>
      <c r="E17" s="128"/>
      <c r="F17" s="128"/>
      <c r="G17" s="196"/>
      <c r="H17" s="196"/>
      <c r="I17" s="128"/>
    </row>
    <row r="18" spans="1:11" s="93" customFormat="1" ht="12" customHeight="1" x14ac:dyDescent="0.2">
      <c r="A18" s="160"/>
      <c r="B18" s="128"/>
      <c r="C18" s="196"/>
      <c r="D18" s="128"/>
      <c r="E18" s="128"/>
      <c r="F18" s="128"/>
      <c r="G18" s="196"/>
      <c r="H18" s="196"/>
      <c r="I18" s="128"/>
    </row>
    <row r="19" spans="1:11" s="93" customFormat="1" ht="12" customHeight="1" x14ac:dyDescent="0.2">
      <c r="A19" s="160"/>
      <c r="B19" s="128"/>
      <c r="C19" s="196"/>
      <c r="D19" s="128"/>
      <c r="E19" s="128"/>
      <c r="F19" s="128"/>
      <c r="G19" s="196"/>
      <c r="H19" s="196"/>
      <c r="I19" s="128"/>
    </row>
    <row r="20" spans="1:11" s="93" customFormat="1" ht="12" customHeight="1" x14ac:dyDescent="0.2"/>
    <row r="21" spans="1:11" s="93" customFormat="1" ht="12.75" customHeight="1" x14ac:dyDescent="0.2">
      <c r="A21" s="232" t="s">
        <v>492</v>
      </c>
      <c r="B21" s="234" t="s">
        <v>225</v>
      </c>
      <c r="C21" s="234"/>
      <c r="D21" s="137"/>
      <c r="E21" s="161" t="s">
        <v>229</v>
      </c>
      <c r="F21" s="161"/>
      <c r="G21" s="161"/>
      <c r="H21" s="148"/>
      <c r="I21" s="243" t="s">
        <v>0</v>
      </c>
    </row>
    <row r="22" spans="1:11" s="93" customFormat="1" ht="13.5" customHeight="1" x14ac:dyDescent="0.2">
      <c r="A22" s="233"/>
      <c r="B22" s="123" t="s">
        <v>188</v>
      </c>
      <c r="C22" s="122" t="s">
        <v>189</v>
      </c>
      <c r="D22" s="123"/>
      <c r="E22" s="122" t="s">
        <v>171</v>
      </c>
      <c r="F22" s="123" t="s">
        <v>172</v>
      </c>
      <c r="G22" s="123" t="s">
        <v>173</v>
      </c>
      <c r="H22" s="186"/>
      <c r="I22" s="244"/>
    </row>
    <row r="23" spans="1:11" ht="4.5" customHeight="1" x14ac:dyDescent="0.2">
      <c r="A23" s="98"/>
      <c r="B23" s="99"/>
      <c r="C23" s="99"/>
      <c r="D23" s="99"/>
      <c r="E23" s="99"/>
      <c r="F23" s="99"/>
      <c r="G23" s="99"/>
      <c r="H23" s="99"/>
      <c r="I23" s="99"/>
      <c r="J23" s="93"/>
      <c r="K23" s="93"/>
    </row>
    <row r="24" spans="1:11" s="93" customFormat="1" ht="12" x14ac:dyDescent="0.2">
      <c r="A24" s="93" t="s">
        <v>483</v>
      </c>
      <c r="B24" s="158">
        <v>16.170212765957448</v>
      </c>
      <c r="C24" s="158">
        <v>19.852941176470587</v>
      </c>
      <c r="D24" s="158" t="e">
        <v>#DIV/0!</v>
      </c>
      <c r="E24" s="158">
        <v>20</v>
      </c>
      <c r="F24" s="158">
        <v>20.33898305084746</v>
      </c>
      <c r="G24" s="158">
        <v>10.784313725490197</v>
      </c>
      <c r="H24" s="158" t="e">
        <v>#DIV/0!</v>
      </c>
      <c r="I24" s="158">
        <v>17.520215633423181</v>
      </c>
    </row>
    <row r="25" spans="1:11" s="93" customFormat="1" ht="12" x14ac:dyDescent="0.2">
      <c r="A25" s="93" t="s">
        <v>484</v>
      </c>
      <c r="B25" s="158">
        <v>20</v>
      </c>
      <c r="C25" s="158">
        <v>27.205882352941174</v>
      </c>
      <c r="D25" s="158" t="e">
        <v>#DIV/0!</v>
      </c>
      <c r="E25" s="158">
        <v>30.952380952380953</v>
      </c>
      <c r="F25" s="158">
        <v>25.423728813559322</v>
      </c>
      <c r="G25" s="158">
        <v>3.9215686274509802</v>
      </c>
      <c r="H25" s="158" t="e">
        <v>#DIV/0!</v>
      </c>
      <c r="I25" s="158">
        <v>22.641509433962266</v>
      </c>
    </row>
    <row r="26" spans="1:11" s="93" customFormat="1" ht="12" x14ac:dyDescent="0.2">
      <c r="A26" s="93" t="s">
        <v>485</v>
      </c>
      <c r="B26" s="158">
        <v>2.9787234042553195</v>
      </c>
      <c r="C26" s="158">
        <v>6.6176470588235299</v>
      </c>
      <c r="D26" s="158" t="e">
        <v>#DIV/0!</v>
      </c>
      <c r="E26" s="158">
        <v>4.7619047619047619</v>
      </c>
      <c r="F26" s="158">
        <v>10.16949152542373</v>
      </c>
      <c r="G26" s="158">
        <v>0</v>
      </c>
      <c r="H26" s="158" t="e">
        <v>#DIV/0!</v>
      </c>
      <c r="I26" s="158">
        <v>4.3126684636118604</v>
      </c>
    </row>
    <row r="27" spans="1:11" s="93" customFormat="1" ht="12" x14ac:dyDescent="0.2">
      <c r="A27" s="93" t="s">
        <v>486</v>
      </c>
      <c r="B27" s="158">
        <v>29.361702127659573</v>
      </c>
      <c r="C27" s="158">
        <v>9.5588235294117645</v>
      </c>
      <c r="D27" s="158" t="e">
        <v>#DIV/0!</v>
      </c>
      <c r="E27" s="158">
        <v>10.476190476190476</v>
      </c>
      <c r="F27" s="158">
        <v>16.949152542372879</v>
      </c>
      <c r="G27" s="158">
        <v>49.019607843137251</v>
      </c>
      <c r="H27" s="158" t="e">
        <v>#DIV/0!</v>
      </c>
      <c r="I27" s="158">
        <v>22.102425876010781</v>
      </c>
    </row>
    <row r="28" spans="1:11" s="93" customFormat="1" ht="12" x14ac:dyDescent="0.2">
      <c r="A28" s="93" t="s">
        <v>487</v>
      </c>
      <c r="B28" s="158">
        <v>0.42553191489361702</v>
      </c>
      <c r="C28" s="158">
        <v>0.73529411764705876</v>
      </c>
      <c r="D28" s="158" t="e">
        <v>#DIV/0!</v>
      </c>
      <c r="E28" s="158">
        <v>0.47619047619047622</v>
      </c>
      <c r="F28" s="158">
        <v>1.6949152542372881</v>
      </c>
      <c r="G28" s="158">
        <v>0</v>
      </c>
      <c r="H28" s="158" t="e">
        <v>#DIV/0!</v>
      </c>
      <c r="I28" s="158">
        <v>0.53908355795148255</v>
      </c>
    </row>
    <row r="29" spans="1:11" s="93" customFormat="1" ht="12" x14ac:dyDescent="0.2">
      <c r="A29" s="93" t="s">
        <v>488</v>
      </c>
      <c r="B29" s="158">
        <v>0</v>
      </c>
      <c r="C29" s="158">
        <v>0</v>
      </c>
      <c r="D29" s="158" t="e">
        <v>#DIV/0!</v>
      </c>
      <c r="E29" s="158">
        <v>0</v>
      </c>
      <c r="F29" s="158">
        <v>0</v>
      </c>
      <c r="G29" s="158">
        <v>0</v>
      </c>
      <c r="H29" s="158" t="e">
        <v>#DIV/0!</v>
      </c>
      <c r="I29" s="158">
        <v>0</v>
      </c>
    </row>
    <row r="30" spans="1:11" s="93" customFormat="1" ht="12" x14ac:dyDescent="0.2">
      <c r="A30" s="93" t="s">
        <v>489</v>
      </c>
      <c r="B30" s="158">
        <v>1.7021276595744681</v>
      </c>
      <c r="C30" s="158">
        <v>2.2058823529411766</v>
      </c>
      <c r="D30" s="158" t="e">
        <v>#DIV/0!</v>
      </c>
      <c r="E30" s="158">
        <v>2.8571428571428572</v>
      </c>
      <c r="F30" s="158">
        <v>0</v>
      </c>
      <c r="G30" s="158">
        <v>0.98039215686274506</v>
      </c>
      <c r="H30" s="158" t="e">
        <v>#DIV/0!</v>
      </c>
      <c r="I30" s="158">
        <v>1.8867924528301887</v>
      </c>
    </row>
    <row r="31" spans="1:11" s="93" customFormat="1" ht="12" x14ac:dyDescent="0.2">
      <c r="A31" s="93" t="s">
        <v>490</v>
      </c>
      <c r="B31" s="158">
        <v>3.8297872340425529</v>
      </c>
      <c r="C31" s="158">
        <v>3.6764705882352944</v>
      </c>
      <c r="D31" s="158" t="e">
        <v>#DIV/0!</v>
      </c>
      <c r="E31" s="158">
        <v>4.7619047619047619</v>
      </c>
      <c r="F31" s="158">
        <v>3.3898305084745761</v>
      </c>
      <c r="G31" s="158">
        <v>1.9607843137254901</v>
      </c>
      <c r="H31" s="158" t="e">
        <v>#DIV/0!</v>
      </c>
      <c r="I31" s="158">
        <v>3.7735849056603774</v>
      </c>
    </row>
    <row r="32" spans="1:11" s="93" customFormat="1" ht="12" x14ac:dyDescent="0.2">
      <c r="A32" s="93" t="s">
        <v>447</v>
      </c>
      <c r="B32" s="158">
        <v>25.531914893617021</v>
      </c>
      <c r="C32" s="158">
        <v>30.147058823529409</v>
      </c>
      <c r="D32" s="158" t="e">
        <v>#DIV/0!</v>
      </c>
      <c r="E32" s="158">
        <v>25.714285714285712</v>
      </c>
      <c r="F32" s="158">
        <v>22.033898305084744</v>
      </c>
      <c r="G32" s="158">
        <v>33.333333333333329</v>
      </c>
      <c r="H32" s="158" t="e">
        <v>#DIV/0!</v>
      </c>
      <c r="I32" s="158">
        <v>27.223719676549869</v>
      </c>
    </row>
    <row r="33" spans="1:12" s="107" customFormat="1" ht="12" x14ac:dyDescent="0.2">
      <c r="A33" s="8" t="s">
        <v>0</v>
      </c>
      <c r="B33" s="131">
        <v>100</v>
      </c>
      <c r="C33" s="131">
        <v>99.999999999999986</v>
      </c>
      <c r="D33" s="131" t="e">
        <v>#DIV/0!</v>
      </c>
      <c r="E33" s="131">
        <v>100</v>
      </c>
      <c r="F33" s="131">
        <v>100</v>
      </c>
      <c r="G33" s="131">
        <v>99.999999999999986</v>
      </c>
      <c r="H33" s="131" t="e">
        <v>#DIV/0!</v>
      </c>
      <c r="I33" s="131">
        <v>100</v>
      </c>
      <c r="J33" s="197"/>
      <c r="K33" s="197"/>
      <c r="L33" s="106"/>
    </row>
    <row r="34" spans="1:12" s="107" customFormat="1" ht="12" x14ac:dyDescent="0.2">
      <c r="A34" s="145" t="s">
        <v>493</v>
      </c>
      <c r="B34" s="198"/>
      <c r="C34" s="198"/>
      <c r="D34" s="198"/>
      <c r="E34" s="197"/>
      <c r="F34" s="197"/>
      <c r="G34" s="197"/>
      <c r="H34" s="197"/>
      <c r="I34" s="197"/>
      <c r="J34" s="197"/>
      <c r="K34" s="197"/>
      <c r="L34" s="106"/>
    </row>
    <row r="35" spans="1:12" x14ac:dyDescent="0.2">
      <c r="A35" s="160"/>
      <c r="B35" s="110"/>
      <c r="C35" s="93"/>
      <c r="D35" s="93"/>
      <c r="E35" s="93"/>
      <c r="F35" s="93"/>
      <c r="G35" s="93"/>
      <c r="H35" s="93"/>
      <c r="I35" s="93"/>
      <c r="J35" s="93"/>
      <c r="K35" s="93"/>
    </row>
    <row r="36" spans="1:12" x14ac:dyDescent="0.2">
      <c r="A36" s="93"/>
      <c r="B36" s="93"/>
      <c r="C36" s="93"/>
      <c r="D36" s="93"/>
      <c r="E36" s="93"/>
      <c r="F36" s="93"/>
      <c r="G36" s="93"/>
      <c r="H36" s="93"/>
      <c r="I36" s="93"/>
    </row>
    <row r="37" spans="1:12" x14ac:dyDescent="0.2">
      <c r="A37" s="93"/>
      <c r="B37" s="93"/>
      <c r="C37" s="93"/>
      <c r="D37" s="93"/>
      <c r="E37" s="93"/>
      <c r="F37" s="93"/>
      <c r="G37" s="93"/>
      <c r="H37" s="93"/>
      <c r="I37" s="93"/>
    </row>
    <row r="38" spans="1:12" x14ac:dyDescent="0.2">
      <c r="A38" s="93"/>
      <c r="B38" s="93"/>
      <c r="C38" s="93"/>
      <c r="D38" s="93"/>
      <c r="E38" s="93"/>
      <c r="F38" s="93"/>
      <c r="G38" s="93"/>
      <c r="H38" s="93"/>
      <c r="I38" s="93"/>
    </row>
    <row r="39" spans="1:12" x14ac:dyDescent="0.2">
      <c r="A39" s="93"/>
      <c r="B39" s="93"/>
      <c r="C39" s="93"/>
      <c r="D39" s="93"/>
      <c r="E39" s="93"/>
      <c r="F39" s="93"/>
      <c r="G39" s="93"/>
      <c r="H39" s="93"/>
      <c r="I39" s="93"/>
    </row>
    <row r="40" spans="1:12" x14ac:dyDescent="0.2">
      <c r="A40" s="93"/>
      <c r="B40" s="93"/>
      <c r="C40" s="93"/>
      <c r="D40" s="93"/>
      <c r="E40" s="93"/>
      <c r="F40" s="93"/>
      <c r="G40" s="93"/>
      <c r="H40" s="93"/>
      <c r="I40" s="93"/>
    </row>
    <row r="41" spans="1:12" x14ac:dyDescent="0.2">
      <c r="A41" s="93"/>
      <c r="B41" s="93"/>
      <c r="C41" s="93"/>
      <c r="D41" s="93"/>
      <c r="E41" s="93"/>
      <c r="F41" s="93"/>
      <c r="G41" s="93"/>
      <c r="H41" s="93"/>
      <c r="I41" s="93"/>
    </row>
    <row r="42" spans="1:12" x14ac:dyDescent="0.2">
      <c r="A42" s="93"/>
      <c r="B42" s="93"/>
      <c r="C42" s="93"/>
      <c r="D42" s="93"/>
      <c r="E42" s="93"/>
      <c r="F42" s="93"/>
      <c r="G42" s="93"/>
      <c r="H42" s="93"/>
      <c r="I42" s="93"/>
    </row>
    <row r="43" spans="1:12" x14ac:dyDescent="0.2">
      <c r="A43" s="93"/>
      <c r="B43" s="93"/>
      <c r="C43" s="93"/>
      <c r="D43" s="93"/>
      <c r="E43" s="93"/>
      <c r="F43" s="93"/>
      <c r="G43" s="93"/>
      <c r="H43" s="93"/>
      <c r="I43" s="93"/>
    </row>
    <row r="44" spans="1:12" x14ac:dyDescent="0.2">
      <c r="A44" s="93"/>
      <c r="B44" s="93"/>
      <c r="C44" s="93"/>
      <c r="D44" s="93"/>
      <c r="E44" s="93"/>
      <c r="F44" s="93"/>
      <c r="G44" s="93"/>
      <c r="H44" s="93"/>
      <c r="I44" s="93"/>
    </row>
    <row r="45" spans="1:12" x14ac:dyDescent="0.2">
      <c r="A45" s="93"/>
      <c r="B45" s="93"/>
      <c r="C45" s="93"/>
      <c r="D45" s="93"/>
      <c r="E45" s="93"/>
      <c r="F45" s="93"/>
      <c r="G45" s="93"/>
      <c r="H45" s="93"/>
      <c r="I45" s="93"/>
    </row>
    <row r="46" spans="1:12" x14ac:dyDescent="0.2">
      <c r="A46" s="93"/>
      <c r="B46" s="93"/>
      <c r="C46" s="93"/>
      <c r="D46" s="93"/>
      <c r="E46" s="93"/>
      <c r="F46" s="93"/>
      <c r="G46" s="93"/>
      <c r="H46" s="93"/>
      <c r="I46" s="93"/>
    </row>
    <row r="47" spans="1:12" x14ac:dyDescent="0.2">
      <c r="A47" s="93"/>
      <c r="B47" s="93"/>
      <c r="C47" s="93"/>
      <c r="D47" s="93"/>
      <c r="E47" s="93"/>
      <c r="F47" s="93"/>
      <c r="G47" s="93"/>
      <c r="H47" s="93"/>
      <c r="I47" s="93"/>
    </row>
    <row r="48" spans="1:12" x14ac:dyDescent="0.2">
      <c r="A48" s="93"/>
      <c r="B48" s="93"/>
      <c r="C48" s="93"/>
      <c r="D48" s="93"/>
      <c r="E48" s="93"/>
      <c r="F48" s="93"/>
      <c r="G48" s="93"/>
      <c r="H48" s="93"/>
      <c r="I48" s="93"/>
    </row>
    <row r="49" spans="1:9" x14ac:dyDescent="0.2">
      <c r="A49" s="93"/>
      <c r="B49" s="93"/>
      <c r="C49" s="93"/>
      <c r="D49" s="93"/>
      <c r="E49" s="93"/>
      <c r="F49" s="93"/>
      <c r="G49" s="93"/>
      <c r="H49" s="93"/>
      <c r="I49" s="93"/>
    </row>
    <row r="50" spans="1:9" x14ac:dyDescent="0.2">
      <c r="A50" s="93"/>
      <c r="B50" s="93"/>
      <c r="C50" s="93"/>
      <c r="D50" s="93"/>
      <c r="E50" s="93"/>
      <c r="F50" s="93"/>
      <c r="G50" s="93"/>
      <c r="H50" s="93"/>
      <c r="I50" s="93"/>
    </row>
    <row r="51" spans="1:9" x14ac:dyDescent="0.2">
      <c r="A51" s="93"/>
      <c r="B51" s="93"/>
      <c r="C51" s="93"/>
      <c r="D51" s="93"/>
      <c r="E51" s="93"/>
      <c r="F51" s="93"/>
      <c r="G51" s="93"/>
      <c r="H51" s="93"/>
      <c r="I51" s="93"/>
    </row>
    <row r="52" spans="1:9" x14ac:dyDescent="0.2">
      <c r="A52" s="93"/>
      <c r="B52" s="93"/>
      <c r="C52" s="93"/>
      <c r="D52" s="93"/>
      <c r="E52" s="93"/>
      <c r="F52" s="93"/>
      <c r="G52" s="93"/>
      <c r="H52" s="93"/>
      <c r="I52" s="93"/>
    </row>
    <row r="53" spans="1:9" x14ac:dyDescent="0.2">
      <c r="A53" s="93"/>
      <c r="B53" s="93"/>
      <c r="C53" s="93"/>
      <c r="D53" s="93"/>
      <c r="E53" s="93"/>
      <c r="F53" s="93"/>
      <c r="G53" s="93"/>
      <c r="H53" s="93"/>
      <c r="I53" s="93"/>
    </row>
    <row r="54" spans="1:9" x14ac:dyDescent="0.2">
      <c r="A54" s="93"/>
      <c r="B54" s="93"/>
      <c r="C54" s="93"/>
      <c r="D54" s="93"/>
      <c r="E54" s="93"/>
      <c r="F54" s="93"/>
      <c r="G54" s="93"/>
      <c r="H54" s="93"/>
      <c r="I54" s="93"/>
    </row>
    <row r="55" spans="1:9" x14ac:dyDescent="0.2">
      <c r="A55" s="93"/>
      <c r="B55" s="93"/>
      <c r="C55" s="93"/>
      <c r="D55" s="93"/>
      <c r="E55" s="93"/>
      <c r="F55" s="93"/>
      <c r="G55" s="93"/>
      <c r="H55" s="93"/>
      <c r="I55" s="93"/>
    </row>
    <row r="56" spans="1:9" x14ac:dyDescent="0.2">
      <c r="A56" s="93"/>
      <c r="B56" s="93"/>
      <c r="C56" s="93"/>
      <c r="D56" s="93"/>
      <c r="E56" s="93"/>
      <c r="F56" s="93"/>
      <c r="G56" s="93"/>
      <c r="H56" s="93"/>
      <c r="I56" s="93"/>
    </row>
    <row r="57" spans="1:9" x14ac:dyDescent="0.2">
      <c r="A57" s="93"/>
      <c r="B57" s="93"/>
      <c r="C57" s="93"/>
      <c r="D57" s="93"/>
      <c r="E57" s="93"/>
      <c r="F57" s="93"/>
      <c r="G57" s="93"/>
      <c r="H57" s="93"/>
      <c r="I57" s="93"/>
    </row>
    <row r="58" spans="1:9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6">
    <mergeCell ref="A4:A5"/>
    <mergeCell ref="B4:C4"/>
    <mergeCell ref="I4:I5"/>
    <mergeCell ref="A21:A22"/>
    <mergeCell ref="B21:C21"/>
    <mergeCell ref="I21:I2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"/>
  <sheetViews>
    <sheetView zoomScaleNormal="100" workbookViewId="0">
      <selection activeCell="B11" sqref="B11"/>
    </sheetView>
  </sheetViews>
  <sheetFormatPr defaultRowHeight="12.75" x14ac:dyDescent="0.2"/>
  <cols>
    <col min="1" max="16384" width="9.140625" style="90"/>
  </cols>
  <sheetData>
    <row r="16" spans="1:1" ht="23.25" x14ac:dyDescent="0.35">
      <c r="A16" s="136" t="s">
        <v>494</v>
      </c>
    </row>
  </sheetData>
  <pageMargins left="0.75" right="0.75" top="1" bottom="1" header="0.5" footer="0.5"/>
  <pageSetup paperSize="9" scale="85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B11" sqref="B11"/>
    </sheetView>
  </sheetViews>
  <sheetFormatPr defaultRowHeight="12.75" x14ac:dyDescent="0.2"/>
  <cols>
    <col min="1" max="1" width="22.28515625" style="90" customWidth="1"/>
    <col min="2" max="3" width="8.7109375" style="90" customWidth="1"/>
    <col min="4" max="4" width="0.85546875" style="90" customWidth="1"/>
    <col min="5" max="6" width="8.7109375" style="90" customWidth="1"/>
    <col min="7" max="7" width="0.85546875" style="90" customWidth="1"/>
    <col min="8" max="9" width="8.7109375" style="90" customWidth="1"/>
    <col min="10" max="16384" width="9.140625" style="90"/>
  </cols>
  <sheetData>
    <row r="1" spans="1:10" x14ac:dyDescent="0.2">
      <c r="A1" s="92" t="s">
        <v>495</v>
      </c>
    </row>
    <row r="2" spans="1:10" s="93" customFormat="1" ht="18" customHeight="1" x14ac:dyDescent="0.2"/>
    <row r="3" spans="1:10" s="93" customFormat="1" ht="14.25" customHeight="1" x14ac:dyDescent="0.2">
      <c r="A3" s="241" t="s">
        <v>496</v>
      </c>
      <c r="B3" s="246" t="s">
        <v>215</v>
      </c>
      <c r="C3" s="246"/>
      <c r="D3" s="203"/>
      <c r="E3" s="246" t="s">
        <v>216</v>
      </c>
      <c r="F3" s="246"/>
      <c r="G3" s="204"/>
      <c r="H3" s="246" t="s">
        <v>0</v>
      </c>
      <c r="I3" s="246"/>
    </row>
    <row r="4" spans="1:10" s="93" customFormat="1" ht="27" customHeight="1" x14ac:dyDescent="0.2">
      <c r="A4" s="242"/>
      <c r="B4" s="205" t="s">
        <v>1</v>
      </c>
      <c r="C4" s="206" t="s">
        <v>217</v>
      </c>
      <c r="D4" s="123"/>
      <c r="E4" s="207" t="s">
        <v>1</v>
      </c>
      <c r="F4" s="206" t="s">
        <v>217</v>
      </c>
      <c r="G4" s="206"/>
      <c r="H4" s="207" t="s">
        <v>1</v>
      </c>
      <c r="I4" s="206" t="s">
        <v>218</v>
      </c>
    </row>
    <row r="5" spans="1:10" s="93" customFormat="1" ht="7.5" customHeight="1" x14ac:dyDescent="0.2">
      <c r="A5" s="98"/>
      <c r="B5" s="99"/>
      <c r="C5" s="99"/>
      <c r="D5" s="99"/>
      <c r="E5" s="99"/>
      <c r="F5" s="99"/>
      <c r="G5" s="99"/>
      <c r="H5" s="99"/>
    </row>
    <row r="6" spans="1:10" s="93" customFormat="1" ht="12" x14ac:dyDescent="0.2">
      <c r="A6" s="208" t="s">
        <v>194</v>
      </c>
      <c r="B6" s="140">
        <v>7</v>
      </c>
      <c r="C6" s="142">
        <v>1.5283842794759825</v>
      </c>
      <c r="D6" s="118"/>
      <c r="E6" s="140">
        <v>8</v>
      </c>
      <c r="F6" s="142">
        <v>3.0888030888030888</v>
      </c>
      <c r="G6" s="142"/>
      <c r="H6" s="140">
        <v>15</v>
      </c>
      <c r="I6" s="142">
        <v>2.0920502092050208</v>
      </c>
    </row>
    <row r="7" spans="1:10" s="93" customFormat="1" ht="12" x14ac:dyDescent="0.2">
      <c r="A7" s="208" t="s">
        <v>195</v>
      </c>
      <c r="B7" s="140">
        <v>20</v>
      </c>
      <c r="C7" s="142">
        <v>4.3668122270742353</v>
      </c>
      <c r="D7" s="118"/>
      <c r="E7" s="140">
        <v>18</v>
      </c>
      <c r="F7" s="142">
        <v>6.9498069498069501</v>
      </c>
      <c r="G7" s="142"/>
      <c r="H7" s="140">
        <v>38</v>
      </c>
      <c r="I7" s="142">
        <v>5.2998605299860531</v>
      </c>
    </row>
    <row r="8" spans="1:10" s="93" customFormat="1" ht="12" x14ac:dyDescent="0.2">
      <c r="A8" s="208" t="s">
        <v>196</v>
      </c>
      <c r="B8" s="140">
        <v>18</v>
      </c>
      <c r="C8" s="142">
        <v>3.9301310043668125</v>
      </c>
      <c r="D8" s="118"/>
      <c r="E8" s="140">
        <v>16</v>
      </c>
      <c r="F8" s="142">
        <v>6.1776061776061777</v>
      </c>
      <c r="G8" s="142"/>
      <c r="H8" s="140">
        <v>34</v>
      </c>
      <c r="I8" s="142">
        <v>4.7419804741980469</v>
      </c>
    </row>
    <row r="9" spans="1:10" s="93" customFormat="1" ht="12" x14ac:dyDescent="0.2">
      <c r="A9" s="208" t="s">
        <v>197</v>
      </c>
      <c r="B9" s="140">
        <v>35</v>
      </c>
      <c r="C9" s="142">
        <v>7.6419213973799121</v>
      </c>
      <c r="D9" s="118"/>
      <c r="E9" s="140">
        <v>31</v>
      </c>
      <c r="F9" s="142">
        <v>11.969111969111969</v>
      </c>
      <c r="G9" s="142"/>
      <c r="H9" s="140">
        <v>66</v>
      </c>
      <c r="I9" s="142">
        <v>9.2050209205020916</v>
      </c>
    </row>
    <row r="10" spans="1:10" s="93" customFormat="1" ht="12" x14ac:dyDescent="0.2">
      <c r="A10" s="208" t="s">
        <v>198</v>
      </c>
      <c r="B10" s="140">
        <v>30</v>
      </c>
      <c r="C10" s="142">
        <v>6.5502183406113534</v>
      </c>
      <c r="D10" s="104"/>
      <c r="E10" s="140">
        <v>20</v>
      </c>
      <c r="F10" s="142">
        <v>7.7220077220077217</v>
      </c>
      <c r="G10" s="142"/>
      <c r="H10" s="140">
        <v>50</v>
      </c>
      <c r="I10" s="142">
        <v>6.9735006973500697</v>
      </c>
    </row>
    <row r="11" spans="1:10" s="93" customFormat="1" ht="12" x14ac:dyDescent="0.2">
      <c r="A11" s="208" t="s">
        <v>199</v>
      </c>
      <c r="B11" s="140">
        <v>228</v>
      </c>
      <c r="C11" s="142">
        <v>49.78165938864629</v>
      </c>
      <c r="D11" s="118"/>
      <c r="E11" s="140">
        <v>111</v>
      </c>
      <c r="F11" s="142">
        <v>42.857142857142854</v>
      </c>
      <c r="G11" s="142"/>
      <c r="H11" s="140">
        <v>339</v>
      </c>
      <c r="I11" s="142">
        <v>47.280334728033473</v>
      </c>
    </row>
    <row r="12" spans="1:10" s="93" customFormat="1" ht="12" x14ac:dyDescent="0.2">
      <c r="A12" s="208" t="s">
        <v>220</v>
      </c>
      <c r="B12" s="140">
        <v>120</v>
      </c>
      <c r="C12" s="142">
        <v>26.200873362445414</v>
      </c>
      <c r="D12" s="118"/>
      <c r="E12" s="140">
        <v>55</v>
      </c>
      <c r="F12" s="142">
        <v>21.235521235521233</v>
      </c>
      <c r="G12" s="142"/>
      <c r="H12" s="140">
        <v>175</v>
      </c>
      <c r="I12" s="142">
        <v>24.407252440725244</v>
      </c>
    </row>
    <row r="13" spans="1:10" s="93" customFormat="1" ht="12" x14ac:dyDescent="0.2">
      <c r="A13" s="8" t="s">
        <v>0</v>
      </c>
      <c r="B13" s="119">
        <v>458</v>
      </c>
      <c r="C13" s="131">
        <v>100</v>
      </c>
      <c r="D13" s="119"/>
      <c r="E13" s="119">
        <v>259</v>
      </c>
      <c r="F13" s="131">
        <v>100</v>
      </c>
      <c r="G13" s="131"/>
      <c r="H13" s="119">
        <v>717</v>
      </c>
      <c r="I13" s="131">
        <v>100</v>
      </c>
    </row>
    <row r="14" spans="1:10" s="198" customFormat="1" ht="12" x14ac:dyDescent="0.2">
      <c r="A14" s="145"/>
      <c r="I14" s="209"/>
      <c r="J14" s="209"/>
    </row>
    <row r="15" spans="1:10" s="198" customFormat="1" ht="12" customHeight="1" x14ac:dyDescent="0.2">
      <c r="I15" s="209"/>
      <c r="J15" s="209"/>
    </row>
    <row r="16" spans="1:10" s="93" customFormat="1" ht="12" x14ac:dyDescent="0.2"/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  <row r="24" s="93" customFormat="1" ht="12" x14ac:dyDescent="0.2"/>
    <row r="25" s="93" customFormat="1" ht="12" x14ac:dyDescent="0.2"/>
    <row r="26" s="93" customFormat="1" ht="12" x14ac:dyDescent="0.2"/>
  </sheetData>
  <mergeCells count="4">
    <mergeCell ref="A3:A4"/>
    <mergeCell ref="B3:C3"/>
    <mergeCell ref="E3:F3"/>
    <mergeCell ref="H3:I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B11" sqref="B11"/>
    </sheetView>
  </sheetViews>
  <sheetFormatPr defaultRowHeight="12.75" x14ac:dyDescent="0.2"/>
  <cols>
    <col min="1" max="1" width="21.140625" style="90" customWidth="1"/>
    <col min="2" max="3" width="10.5703125" style="90" customWidth="1"/>
    <col min="4" max="4" width="0.85546875" style="90" customWidth="1"/>
    <col min="5" max="6" width="8.5703125" style="90" customWidth="1"/>
    <col min="7" max="7" width="0.7109375" style="90" customWidth="1"/>
    <col min="8" max="8" width="8.5703125" style="187" customWidth="1"/>
    <col min="9" max="9" width="9.28515625" style="187" customWidth="1"/>
    <col min="10" max="10" width="0.85546875" style="90" customWidth="1"/>
    <col min="11" max="12" width="10.5703125" style="90" customWidth="1"/>
    <col min="13" max="16384" width="9.140625" style="90"/>
  </cols>
  <sheetData>
    <row r="1" spans="1:12" x14ac:dyDescent="0.2">
      <c r="A1" s="92" t="s">
        <v>497</v>
      </c>
    </row>
    <row r="2" spans="1:12" x14ac:dyDescent="0.2">
      <c r="A2" s="93"/>
      <c r="B2" s="93"/>
      <c r="C2" s="93"/>
      <c r="D2" s="93"/>
      <c r="E2" s="93"/>
      <c r="F2" s="94"/>
      <c r="G2" s="4"/>
      <c r="H2" s="94"/>
      <c r="I2" s="94"/>
      <c r="J2" s="94"/>
      <c r="K2" s="93"/>
      <c r="L2" s="93"/>
    </row>
    <row r="3" spans="1:12" s="93" customFormat="1" ht="14.25" customHeight="1" x14ac:dyDescent="0.2">
      <c r="A3" s="241" t="s">
        <v>496</v>
      </c>
      <c r="B3" s="234" t="s">
        <v>222</v>
      </c>
      <c r="C3" s="234"/>
      <c r="D3" s="149"/>
      <c r="E3" s="234" t="s">
        <v>223</v>
      </c>
      <c r="F3" s="234"/>
      <c r="G3" s="148"/>
      <c r="H3" s="240" t="s">
        <v>173</v>
      </c>
      <c r="I3" s="240"/>
      <c r="J3" s="138"/>
      <c r="K3" s="234" t="s">
        <v>0</v>
      </c>
      <c r="L3" s="234"/>
    </row>
    <row r="4" spans="1:12" s="93" customFormat="1" ht="25.5" customHeight="1" x14ac:dyDescent="0.2">
      <c r="A4" s="242"/>
      <c r="B4" s="122" t="s">
        <v>1</v>
      </c>
      <c r="C4" s="123" t="s">
        <v>217</v>
      </c>
      <c r="D4" s="123"/>
      <c r="E4" s="122" t="s">
        <v>1</v>
      </c>
      <c r="F4" s="123" t="s">
        <v>217</v>
      </c>
      <c r="G4" s="123"/>
      <c r="H4" s="139" t="s">
        <v>1</v>
      </c>
      <c r="I4" s="96" t="s">
        <v>217</v>
      </c>
      <c r="J4" s="123"/>
      <c r="K4" s="139" t="s">
        <v>1</v>
      </c>
      <c r="L4" s="123" t="s">
        <v>218</v>
      </c>
    </row>
    <row r="5" spans="1:12" s="93" customFormat="1" ht="7.5" customHeight="1" x14ac:dyDescent="0.2">
      <c r="A5" s="100"/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2" s="93" customFormat="1" ht="12" x14ac:dyDescent="0.2">
      <c r="A6" s="4" t="s">
        <v>219</v>
      </c>
      <c r="B6" s="140">
        <v>7</v>
      </c>
      <c r="C6" s="142">
        <v>3.0303030303030303</v>
      </c>
      <c r="D6" s="142"/>
      <c r="E6" s="140">
        <v>2</v>
      </c>
      <c r="F6" s="142">
        <v>0.78740157480314954</v>
      </c>
      <c r="G6" s="142"/>
      <c r="H6" s="118">
        <v>6</v>
      </c>
      <c r="I6" s="142">
        <v>2.5862068965517242</v>
      </c>
      <c r="J6" s="142"/>
      <c r="K6" s="140">
        <v>15</v>
      </c>
      <c r="L6" s="142">
        <v>2.0920502092050208</v>
      </c>
    </row>
    <row r="7" spans="1:12" s="93" customFormat="1" ht="12" x14ac:dyDescent="0.2">
      <c r="A7" s="141" t="s">
        <v>195</v>
      </c>
      <c r="B7" s="140">
        <v>31</v>
      </c>
      <c r="C7" s="142">
        <v>13.419913419913421</v>
      </c>
      <c r="D7" s="142"/>
      <c r="E7" s="140">
        <v>6</v>
      </c>
      <c r="F7" s="142">
        <v>2.3622047244094486</v>
      </c>
      <c r="G7" s="142"/>
      <c r="H7" s="118">
        <v>1</v>
      </c>
      <c r="I7" s="142">
        <v>0.43103448275862066</v>
      </c>
      <c r="J7" s="142"/>
      <c r="K7" s="140">
        <v>38</v>
      </c>
      <c r="L7" s="142">
        <v>5.2998605299860531</v>
      </c>
    </row>
    <row r="8" spans="1:12" s="93" customFormat="1" ht="12" x14ac:dyDescent="0.2">
      <c r="A8" s="141" t="s">
        <v>196</v>
      </c>
      <c r="B8" s="140">
        <v>28</v>
      </c>
      <c r="C8" s="142">
        <v>12.121212121212121</v>
      </c>
      <c r="D8" s="142"/>
      <c r="E8" s="140">
        <v>6</v>
      </c>
      <c r="F8" s="142">
        <v>2.3622047244094486</v>
      </c>
      <c r="G8" s="142"/>
      <c r="H8" s="118">
        <v>0</v>
      </c>
      <c r="I8" s="142">
        <v>0</v>
      </c>
      <c r="J8" s="142"/>
      <c r="K8" s="140">
        <v>34</v>
      </c>
      <c r="L8" s="142">
        <v>4.7419804741980469</v>
      </c>
    </row>
    <row r="9" spans="1:12" s="93" customFormat="1" ht="12" x14ac:dyDescent="0.2">
      <c r="A9" s="141" t="s">
        <v>197</v>
      </c>
      <c r="B9" s="140">
        <v>39</v>
      </c>
      <c r="C9" s="142">
        <v>16.883116883116884</v>
      </c>
      <c r="D9" s="142"/>
      <c r="E9" s="140">
        <v>25</v>
      </c>
      <c r="F9" s="142">
        <v>9.8425196850393704</v>
      </c>
      <c r="G9" s="142"/>
      <c r="H9" s="118">
        <v>2</v>
      </c>
      <c r="I9" s="142">
        <v>0.86206896551724133</v>
      </c>
      <c r="J9" s="142"/>
      <c r="K9" s="140">
        <v>66</v>
      </c>
      <c r="L9" s="142">
        <v>9.2050209205020916</v>
      </c>
    </row>
    <row r="10" spans="1:12" s="93" customFormat="1" ht="12" x14ac:dyDescent="0.2">
      <c r="A10" s="141" t="s">
        <v>198</v>
      </c>
      <c r="B10" s="140">
        <v>23</v>
      </c>
      <c r="C10" s="142">
        <v>9.9567099567099575</v>
      </c>
      <c r="D10" s="142"/>
      <c r="E10" s="140">
        <v>10</v>
      </c>
      <c r="F10" s="142">
        <v>3.9370078740157481</v>
      </c>
      <c r="G10" s="142"/>
      <c r="H10" s="118">
        <v>17</v>
      </c>
      <c r="I10" s="142">
        <v>7.3275862068965507</v>
      </c>
      <c r="J10" s="142"/>
      <c r="K10" s="140">
        <v>50</v>
      </c>
      <c r="L10" s="142">
        <v>6.9735006973500697</v>
      </c>
    </row>
    <row r="11" spans="1:12" s="93" customFormat="1" ht="12" x14ac:dyDescent="0.2">
      <c r="A11" s="141" t="s">
        <v>199</v>
      </c>
      <c r="B11" s="140">
        <v>61</v>
      </c>
      <c r="C11" s="142">
        <v>26.406926406926406</v>
      </c>
      <c r="D11" s="142"/>
      <c r="E11" s="140">
        <v>72</v>
      </c>
      <c r="F11" s="142">
        <v>28.346456692913385</v>
      </c>
      <c r="G11" s="142"/>
      <c r="H11" s="118">
        <v>206</v>
      </c>
      <c r="I11" s="142">
        <v>88.793103448275872</v>
      </c>
      <c r="J11" s="142"/>
      <c r="K11" s="140">
        <v>339</v>
      </c>
      <c r="L11" s="142">
        <v>47.280334728033473</v>
      </c>
    </row>
    <row r="12" spans="1:12" s="93" customFormat="1" ht="12" x14ac:dyDescent="0.2">
      <c r="A12" s="141" t="s">
        <v>220</v>
      </c>
      <c r="B12" s="140">
        <v>42</v>
      </c>
      <c r="C12" s="142">
        <v>18.181818181818183</v>
      </c>
      <c r="D12" s="142"/>
      <c r="E12" s="140">
        <v>133</v>
      </c>
      <c r="F12" s="142">
        <v>52.362204724409445</v>
      </c>
      <c r="G12" s="142"/>
      <c r="H12" s="118">
        <v>0</v>
      </c>
      <c r="I12" s="142">
        <v>0</v>
      </c>
      <c r="J12" s="142"/>
      <c r="K12" s="140">
        <v>175</v>
      </c>
      <c r="L12" s="142">
        <v>24.407252440725244</v>
      </c>
    </row>
    <row r="13" spans="1:12" s="93" customFormat="1" ht="12" x14ac:dyDescent="0.2">
      <c r="A13" s="69" t="s">
        <v>0</v>
      </c>
      <c r="B13" s="143">
        <v>231</v>
      </c>
      <c r="C13" s="131">
        <v>100</v>
      </c>
      <c r="D13" s="131"/>
      <c r="E13" s="143">
        <v>254</v>
      </c>
      <c r="F13" s="131">
        <v>100</v>
      </c>
      <c r="G13" s="131"/>
      <c r="H13" s="119">
        <v>232</v>
      </c>
      <c r="I13" s="131">
        <v>100.00000000000001</v>
      </c>
      <c r="J13" s="131"/>
      <c r="K13" s="143">
        <v>717</v>
      </c>
      <c r="L13" s="131">
        <v>100</v>
      </c>
    </row>
    <row r="14" spans="1:12" s="93" customFormat="1" ht="12" x14ac:dyDescent="0.2">
      <c r="A14" s="145"/>
    </row>
  </sheetData>
  <mergeCells count="5">
    <mergeCell ref="A3:A4"/>
    <mergeCell ref="B3:C3"/>
    <mergeCell ref="E3:F3"/>
    <mergeCell ref="H3:I3"/>
    <mergeCell ref="K3:L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B11" sqref="B11"/>
    </sheetView>
  </sheetViews>
  <sheetFormatPr defaultRowHeight="12.75" x14ac:dyDescent="0.2"/>
  <cols>
    <col min="1" max="1" width="11.28515625" style="90" customWidth="1"/>
    <col min="2" max="3" width="8.140625" style="90" customWidth="1"/>
    <col min="4" max="4" width="1" style="90" customWidth="1"/>
    <col min="5" max="6" width="8.140625" style="90" customWidth="1"/>
    <col min="7" max="7" width="0.85546875" style="90" customWidth="1"/>
    <col min="8" max="8" width="8.140625" style="90" customWidth="1"/>
    <col min="9" max="9" width="8.7109375" style="90" customWidth="1"/>
    <col min="10" max="10" width="0.7109375" style="90" customWidth="1"/>
    <col min="11" max="11" width="8.140625" style="90" customWidth="1"/>
    <col min="12" max="16384" width="9.140625" style="90"/>
  </cols>
  <sheetData>
    <row r="1" spans="1:16" x14ac:dyDescent="0.2">
      <c r="A1" s="92" t="s">
        <v>498</v>
      </c>
    </row>
    <row r="2" spans="1:16" x14ac:dyDescent="0.2">
      <c r="A2" s="93"/>
      <c r="B2" s="93"/>
      <c r="C2" s="93"/>
      <c r="D2" s="93"/>
      <c r="E2" s="93"/>
      <c r="F2" s="94"/>
      <c r="G2" s="94"/>
      <c r="H2" s="94"/>
      <c r="I2" s="94"/>
      <c r="J2" s="93"/>
      <c r="K2" s="93"/>
    </row>
    <row r="3" spans="1:16" s="93" customFormat="1" ht="16.5" customHeight="1" x14ac:dyDescent="0.2">
      <c r="A3" s="95"/>
      <c r="B3" s="234" t="s">
        <v>222</v>
      </c>
      <c r="C3" s="234"/>
      <c r="D3" s="149"/>
      <c r="E3" s="234" t="s">
        <v>223</v>
      </c>
      <c r="F3" s="234"/>
      <c r="G3" s="148"/>
      <c r="H3" s="240" t="s">
        <v>173</v>
      </c>
      <c r="I3" s="240"/>
      <c r="J3" s="138"/>
      <c r="K3" s="234" t="s">
        <v>0</v>
      </c>
      <c r="L3" s="234"/>
    </row>
    <row r="4" spans="1:16" s="93" customFormat="1" ht="25.5" customHeight="1" x14ac:dyDescent="0.2">
      <c r="A4" s="94" t="s">
        <v>225</v>
      </c>
      <c r="B4" s="122" t="s">
        <v>1</v>
      </c>
      <c r="C4" s="123" t="s">
        <v>217</v>
      </c>
      <c r="D4" s="123"/>
      <c r="E4" s="122" t="s">
        <v>1</v>
      </c>
      <c r="F4" s="123" t="s">
        <v>217</v>
      </c>
      <c r="G4" s="123"/>
      <c r="H4" s="139" t="s">
        <v>1</v>
      </c>
      <c r="I4" s="96" t="s">
        <v>217</v>
      </c>
      <c r="J4" s="123"/>
      <c r="K4" s="139" t="s">
        <v>1</v>
      </c>
      <c r="L4" s="123" t="s">
        <v>218</v>
      </c>
    </row>
    <row r="5" spans="1:16" s="93" customFormat="1" ht="7.5" customHeight="1" x14ac:dyDescent="0.2">
      <c r="A5" s="4"/>
      <c r="B5" s="124"/>
      <c r="C5" s="124"/>
      <c r="D5" s="124"/>
      <c r="E5" s="124"/>
      <c r="F5" s="124"/>
      <c r="G5" s="124"/>
      <c r="H5" s="124"/>
      <c r="I5" s="124"/>
      <c r="J5" s="124"/>
    </row>
    <row r="6" spans="1:16" s="93" customFormat="1" ht="15" x14ac:dyDescent="0.25">
      <c r="A6" s="93" t="s">
        <v>215</v>
      </c>
      <c r="B6" s="93">
        <v>100</v>
      </c>
      <c r="C6" s="129">
        <v>43.290043290043286</v>
      </c>
      <c r="D6" s="129"/>
      <c r="E6" s="140">
        <v>158</v>
      </c>
      <c r="F6" s="129">
        <v>62.204724409448822</v>
      </c>
      <c r="G6" s="210"/>
      <c r="H6" s="116">
        <v>200</v>
      </c>
      <c r="I6" s="129">
        <v>86.206896551724128</v>
      </c>
      <c r="J6" s="151"/>
      <c r="K6" s="116">
        <v>458</v>
      </c>
      <c r="L6" s="129">
        <v>63.877266387726635</v>
      </c>
      <c r="N6" s="16"/>
      <c r="O6" s="16"/>
      <c r="P6" s="16"/>
    </row>
    <row r="7" spans="1:16" s="93" customFormat="1" ht="15" x14ac:dyDescent="0.25">
      <c r="A7" s="141" t="s">
        <v>216</v>
      </c>
      <c r="B7" s="93">
        <v>131</v>
      </c>
      <c r="C7" s="129">
        <v>56.709956709956714</v>
      </c>
      <c r="D7" s="129"/>
      <c r="E7" s="140">
        <v>96</v>
      </c>
      <c r="F7" s="129">
        <v>37.795275590551178</v>
      </c>
      <c r="G7" s="210"/>
      <c r="H7" s="116">
        <v>32</v>
      </c>
      <c r="I7" s="129">
        <v>13.793103448275861</v>
      </c>
      <c r="J7" s="151"/>
      <c r="K7" s="116">
        <v>259</v>
      </c>
      <c r="L7" s="129">
        <v>36.122733612273365</v>
      </c>
      <c r="N7" s="16"/>
      <c r="O7" s="16"/>
      <c r="P7" s="16"/>
    </row>
    <row r="8" spans="1:16" s="93" customFormat="1" ht="12" x14ac:dyDescent="0.2">
      <c r="A8" s="69" t="s">
        <v>0</v>
      </c>
      <c r="B8" s="8">
        <v>231</v>
      </c>
      <c r="C8" s="131">
        <v>100</v>
      </c>
      <c r="D8" s="131"/>
      <c r="E8" s="8">
        <v>254</v>
      </c>
      <c r="F8" s="131">
        <v>100</v>
      </c>
      <c r="G8" s="211"/>
      <c r="H8" s="119">
        <v>232</v>
      </c>
      <c r="I8" s="182">
        <v>100</v>
      </c>
      <c r="J8" s="143"/>
      <c r="K8" s="119">
        <v>717</v>
      </c>
      <c r="L8" s="131">
        <v>100</v>
      </c>
    </row>
    <row r="9" spans="1:16" s="93" customFormat="1" ht="12" x14ac:dyDescent="0.2">
      <c r="A9" s="145"/>
    </row>
    <row r="10" spans="1:16" s="93" customFormat="1" ht="12" x14ac:dyDescent="0.2"/>
    <row r="11" spans="1:16" s="93" customFormat="1" ht="12" x14ac:dyDescent="0.2"/>
    <row r="12" spans="1:16" s="93" customFormat="1" ht="12" x14ac:dyDescent="0.2"/>
    <row r="13" spans="1:16" s="93" customFormat="1" ht="12" x14ac:dyDescent="0.2"/>
    <row r="14" spans="1:16" s="93" customFormat="1" ht="12" x14ac:dyDescent="0.2"/>
    <row r="15" spans="1:16" s="93" customFormat="1" ht="12" x14ac:dyDescent="0.2"/>
    <row r="16" spans="1:16" s="93" customFormat="1" ht="12" x14ac:dyDescent="0.2"/>
    <row r="17" s="93" customFormat="1" ht="12" x14ac:dyDescent="0.2"/>
    <row r="18" s="93" customFormat="1" ht="12" x14ac:dyDescent="0.2"/>
    <row r="19" s="93" customFormat="1" ht="12" x14ac:dyDescent="0.2"/>
    <row r="20" s="93" customFormat="1" ht="12" x14ac:dyDescent="0.2"/>
    <row r="21" s="93" customFormat="1" ht="12" x14ac:dyDescent="0.2"/>
    <row r="22" s="93" customFormat="1" ht="12" x14ac:dyDescent="0.2"/>
    <row r="23" s="93" customFormat="1" ht="12" x14ac:dyDescent="0.2"/>
    <row r="24" s="93" customFormat="1" ht="12" x14ac:dyDescent="0.2"/>
    <row r="25" s="93" customFormat="1" ht="12" x14ac:dyDescent="0.2"/>
    <row r="26" s="93" customFormat="1" ht="12" x14ac:dyDescent="0.2"/>
    <row r="27" s="93" customFormat="1" ht="12" x14ac:dyDescent="0.2"/>
    <row r="28" s="93" customFormat="1" ht="12" x14ac:dyDescent="0.2"/>
    <row r="29" s="93" customFormat="1" ht="12" x14ac:dyDescent="0.2"/>
    <row r="30" s="93" customFormat="1" ht="12" x14ac:dyDescent="0.2"/>
    <row r="31" s="93" customFormat="1" ht="12" x14ac:dyDescent="0.2"/>
    <row r="32" s="93" customFormat="1" ht="12" x14ac:dyDescent="0.2"/>
    <row r="33" s="93" customFormat="1" ht="12" x14ac:dyDescent="0.2"/>
    <row r="34" s="93" customFormat="1" ht="12" x14ac:dyDescent="0.2"/>
    <row r="35" s="93" customFormat="1" ht="12" x14ac:dyDescent="0.2"/>
    <row r="36" s="93" customFormat="1" ht="12" x14ac:dyDescent="0.2"/>
    <row r="37" s="93" customFormat="1" ht="12" x14ac:dyDescent="0.2"/>
    <row r="38" s="93" customFormat="1" ht="12" x14ac:dyDescent="0.2"/>
    <row r="39" s="93" customFormat="1" ht="12" x14ac:dyDescent="0.2"/>
  </sheetData>
  <mergeCells count="4">
    <mergeCell ref="B3:C3"/>
    <mergeCell ref="E3:F3"/>
    <mergeCell ref="H3:I3"/>
    <mergeCell ref="K3:L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>
      <selection activeCell="B11" sqref="B11"/>
    </sheetView>
  </sheetViews>
  <sheetFormatPr defaultRowHeight="12.75" x14ac:dyDescent="0.2"/>
  <cols>
    <col min="1" max="1" width="23" style="90" customWidth="1"/>
    <col min="2" max="3" width="12.140625" style="90" customWidth="1"/>
    <col min="4" max="4" width="0.85546875" style="90" customWidth="1"/>
    <col min="5" max="7" width="10" style="90" customWidth="1"/>
    <col min="8" max="8" width="0.7109375" style="90" customWidth="1"/>
    <col min="9" max="10" width="11.5703125" style="90" customWidth="1"/>
    <col min="11" max="11" width="0.7109375" style="90" customWidth="1"/>
    <col min="12" max="12" width="11.85546875" style="90" customWidth="1"/>
    <col min="13" max="16384" width="9.140625" style="90"/>
  </cols>
  <sheetData>
    <row r="1" spans="1:16" x14ac:dyDescent="0.2">
      <c r="A1" s="92" t="s">
        <v>499</v>
      </c>
    </row>
    <row r="2" spans="1:16" x14ac:dyDescent="0.2">
      <c r="A2" s="92" t="s">
        <v>500</v>
      </c>
    </row>
    <row r="3" spans="1:16" s="93" customFormat="1" ht="12" x14ac:dyDescent="0.2"/>
    <row r="4" spans="1:16" s="93" customFormat="1" ht="12" x14ac:dyDescent="0.2">
      <c r="A4" s="232" t="s">
        <v>501</v>
      </c>
      <c r="B4" s="247" t="s">
        <v>225</v>
      </c>
      <c r="C4" s="247"/>
      <c r="D4" s="212"/>
      <c r="E4" s="247" t="s">
        <v>229</v>
      </c>
      <c r="F4" s="247"/>
      <c r="G4" s="247"/>
      <c r="H4" s="95"/>
      <c r="I4" s="234" t="s">
        <v>502</v>
      </c>
      <c r="J4" s="234"/>
      <c r="K4" s="95"/>
      <c r="L4" s="243" t="s">
        <v>0</v>
      </c>
    </row>
    <row r="5" spans="1:16" s="93" customFormat="1" ht="12" x14ac:dyDescent="0.2">
      <c r="A5" s="233"/>
      <c r="B5" s="213" t="s">
        <v>188</v>
      </c>
      <c r="C5" s="214" t="s">
        <v>189</v>
      </c>
      <c r="D5" s="213"/>
      <c r="E5" s="214" t="s">
        <v>171</v>
      </c>
      <c r="F5" s="213" t="s">
        <v>172</v>
      </c>
      <c r="G5" s="215" t="s">
        <v>230</v>
      </c>
      <c r="H5" s="94"/>
      <c r="I5" s="122" t="s">
        <v>503</v>
      </c>
      <c r="J5" s="122" t="s">
        <v>504</v>
      </c>
      <c r="K5" s="94"/>
      <c r="L5" s="244"/>
    </row>
    <row r="6" spans="1:16" s="93" customFormat="1" ht="7.5" customHeight="1" x14ac:dyDescent="0.2">
      <c r="A6" s="98"/>
      <c r="B6" s="99"/>
      <c r="C6" s="99"/>
      <c r="D6" s="99"/>
      <c r="E6" s="99"/>
      <c r="F6" s="99"/>
      <c r="G6" s="99"/>
      <c r="H6" s="4"/>
      <c r="I6" s="4"/>
      <c r="J6" s="4"/>
      <c r="K6" s="4"/>
      <c r="L6" s="124"/>
    </row>
    <row r="7" spans="1:16" s="93" customFormat="1" ht="12" x14ac:dyDescent="0.2">
      <c r="A7" s="208" t="s">
        <v>505</v>
      </c>
      <c r="B7" s="129">
        <v>39.082969432314414</v>
      </c>
      <c r="C7" s="129">
        <v>35.135135135135137</v>
      </c>
      <c r="D7" s="129"/>
      <c r="E7" s="129">
        <v>12.987012987012985</v>
      </c>
      <c r="F7" s="129">
        <v>35.433070866141733</v>
      </c>
      <c r="G7" s="129">
        <v>64.65517241379311</v>
      </c>
      <c r="H7" s="129"/>
      <c r="I7" s="129">
        <v>44.280442804428041</v>
      </c>
      <c r="J7" s="129">
        <v>17.142857142857142</v>
      </c>
      <c r="K7" s="129"/>
      <c r="L7" s="129">
        <v>37.656903765690373</v>
      </c>
    </row>
    <row r="8" spans="1:16" s="93" customFormat="1" ht="12" x14ac:dyDescent="0.2">
      <c r="A8" s="208" t="s">
        <v>506</v>
      </c>
      <c r="B8" s="129">
        <v>13.318777292576419</v>
      </c>
      <c r="C8" s="129">
        <v>8.8803088803088812</v>
      </c>
      <c r="D8" s="129"/>
      <c r="E8" s="129">
        <v>7.3593073593073601</v>
      </c>
      <c r="F8" s="129">
        <v>10.236220472440944</v>
      </c>
      <c r="G8" s="129">
        <v>17.672413793103448</v>
      </c>
      <c r="H8" s="129"/>
      <c r="I8" s="129">
        <v>11.623616236162361</v>
      </c>
      <c r="J8" s="129">
        <v>12</v>
      </c>
      <c r="K8" s="129"/>
      <c r="L8" s="129">
        <v>11.715481171548117</v>
      </c>
    </row>
    <row r="9" spans="1:16" s="93" customFormat="1" ht="12" x14ac:dyDescent="0.2">
      <c r="A9" s="208" t="s">
        <v>507</v>
      </c>
      <c r="B9" s="129">
        <v>22.925764192139738</v>
      </c>
      <c r="C9" s="129">
        <v>14.285714285714285</v>
      </c>
      <c r="D9" s="129"/>
      <c r="E9" s="129">
        <v>25.541125541125542</v>
      </c>
      <c r="F9" s="129">
        <v>20.472440944881889</v>
      </c>
      <c r="G9" s="129">
        <v>13.36206896551724</v>
      </c>
      <c r="H9" s="129"/>
      <c r="I9" s="129">
        <v>18.265682656826566</v>
      </c>
      <c r="J9" s="129">
        <v>24.571428571428573</v>
      </c>
      <c r="K9" s="129"/>
      <c r="L9" s="129">
        <v>19.804741980474198</v>
      </c>
    </row>
    <row r="10" spans="1:16" s="93" customFormat="1" ht="12" x14ac:dyDescent="0.2">
      <c r="A10" s="208" t="s">
        <v>508</v>
      </c>
      <c r="B10" s="129">
        <v>14.410480349344979</v>
      </c>
      <c r="C10" s="129">
        <v>19.691119691119692</v>
      </c>
      <c r="D10" s="129"/>
      <c r="E10" s="129">
        <v>27.705627705627705</v>
      </c>
      <c r="F10" s="129">
        <v>17.716535433070867</v>
      </c>
      <c r="G10" s="129">
        <v>3.4482758620689653</v>
      </c>
      <c r="H10" s="129"/>
      <c r="I10" s="129">
        <v>16.236162361623617</v>
      </c>
      <c r="J10" s="129">
        <v>16.571428571428569</v>
      </c>
      <c r="K10" s="129"/>
      <c r="L10" s="129">
        <v>16.317991631799163</v>
      </c>
    </row>
    <row r="11" spans="1:16" s="93" customFormat="1" ht="12" x14ac:dyDescent="0.2">
      <c r="A11" s="208" t="s">
        <v>509</v>
      </c>
      <c r="B11" s="129">
        <v>7.6419213973799121</v>
      </c>
      <c r="C11" s="129">
        <v>15.83011583011583</v>
      </c>
      <c r="D11" s="129"/>
      <c r="E11" s="129">
        <v>18.181818181818183</v>
      </c>
      <c r="F11" s="129">
        <v>12.598425196850393</v>
      </c>
      <c r="G11" s="129">
        <v>0.86206896551724133</v>
      </c>
      <c r="H11" s="129"/>
      <c r="I11" s="129">
        <v>8.1180811808118083</v>
      </c>
      <c r="J11" s="129">
        <v>18.285714285714285</v>
      </c>
      <c r="K11" s="129"/>
      <c r="L11" s="129">
        <v>10.599721059972106</v>
      </c>
    </row>
    <row r="12" spans="1:16" s="93" customFormat="1" ht="12" x14ac:dyDescent="0.2">
      <c r="A12" s="208" t="s">
        <v>510</v>
      </c>
      <c r="B12" s="129">
        <v>2.6200873362445414</v>
      </c>
      <c r="C12" s="129">
        <v>6.1776061776061777</v>
      </c>
      <c r="D12" s="129"/>
      <c r="E12" s="129">
        <v>8.2251082251082259</v>
      </c>
      <c r="F12" s="129">
        <v>3.5433070866141732</v>
      </c>
      <c r="G12" s="129">
        <v>0</v>
      </c>
      <c r="H12" s="129"/>
      <c r="I12" s="129">
        <v>1.4760147601476015</v>
      </c>
      <c r="J12" s="129">
        <v>11.428571428571429</v>
      </c>
      <c r="K12" s="129"/>
      <c r="L12" s="129">
        <v>3.905160390516039</v>
      </c>
    </row>
    <row r="13" spans="1:16" s="93" customFormat="1" ht="12" x14ac:dyDescent="0.2">
      <c r="A13" s="8" t="s">
        <v>0</v>
      </c>
      <c r="B13" s="131">
        <v>100</v>
      </c>
      <c r="C13" s="131">
        <v>100</v>
      </c>
      <c r="D13" s="131"/>
      <c r="E13" s="131">
        <v>100.00000000000001</v>
      </c>
      <c r="F13" s="131">
        <v>100.00000000000001</v>
      </c>
      <c r="G13" s="131">
        <v>100</v>
      </c>
      <c r="H13" s="131"/>
      <c r="I13" s="131">
        <v>100</v>
      </c>
      <c r="J13" s="131">
        <v>99.999999999999986</v>
      </c>
      <c r="K13" s="131"/>
      <c r="L13" s="131">
        <v>100</v>
      </c>
    </row>
    <row r="14" spans="1:16" s="198" customFormat="1" ht="12" x14ac:dyDescent="0.2">
      <c r="A14" s="145" t="s">
        <v>511</v>
      </c>
      <c r="H14" s="93"/>
      <c r="I14" s="93"/>
      <c r="J14" s="93"/>
      <c r="K14" s="93"/>
      <c r="L14" s="93"/>
      <c r="M14" s="209"/>
      <c r="N14" s="209"/>
      <c r="O14" s="209"/>
      <c r="P14" s="209"/>
    </row>
    <row r="15" spans="1:16" x14ac:dyDescent="0.2">
      <c r="A15" s="216"/>
    </row>
  </sheetData>
  <mergeCells count="5">
    <mergeCell ref="A4:A5"/>
    <mergeCell ref="B4:C4"/>
    <mergeCell ref="E4:G4"/>
    <mergeCell ref="I4:J4"/>
    <mergeCell ref="L4:L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9" zoomScaleNormal="100" workbookViewId="0">
      <selection activeCell="B11" sqref="B11"/>
    </sheetView>
  </sheetViews>
  <sheetFormatPr defaultRowHeight="12.75" x14ac:dyDescent="0.2"/>
  <cols>
    <col min="1" max="1" width="44.7109375" style="90" customWidth="1"/>
    <col min="2" max="3" width="11" style="90" customWidth="1"/>
    <col min="4" max="4" width="0.85546875" style="90" customWidth="1"/>
    <col min="5" max="7" width="11" style="187" customWidth="1"/>
    <col min="8" max="8" width="0.7109375" style="187" customWidth="1"/>
    <col min="9" max="10" width="11" style="187" customWidth="1"/>
    <col min="11" max="11" width="0.85546875" style="187" customWidth="1"/>
    <col min="12" max="13" width="9.140625" style="187"/>
    <col min="14" max="16384" width="9.140625" style="90"/>
  </cols>
  <sheetData>
    <row r="1" spans="1:12" x14ac:dyDescent="0.2">
      <c r="A1" s="92" t="s">
        <v>512</v>
      </c>
    </row>
    <row r="2" spans="1:12" x14ac:dyDescent="0.2">
      <c r="A2" s="92" t="s">
        <v>500</v>
      </c>
    </row>
    <row r="3" spans="1:12" s="93" customFormat="1" ht="18" customHeight="1" x14ac:dyDescent="0.2"/>
    <row r="4" spans="1:12" s="93" customFormat="1" ht="16.5" customHeight="1" x14ac:dyDescent="0.2">
      <c r="A4" s="232" t="s">
        <v>513</v>
      </c>
      <c r="B4" s="247" t="s">
        <v>225</v>
      </c>
      <c r="C4" s="247"/>
      <c r="D4" s="212"/>
      <c r="E4" s="247" t="s">
        <v>229</v>
      </c>
      <c r="F4" s="247"/>
      <c r="G4" s="247"/>
      <c r="H4" s="95"/>
      <c r="I4" s="234" t="s">
        <v>502</v>
      </c>
      <c r="J4" s="234"/>
      <c r="K4" s="95"/>
      <c r="L4" s="243" t="s">
        <v>0</v>
      </c>
    </row>
    <row r="5" spans="1:12" s="93" customFormat="1" ht="12" x14ac:dyDescent="0.2">
      <c r="A5" s="233"/>
      <c r="B5" s="213" t="s">
        <v>188</v>
      </c>
      <c r="C5" s="214" t="s">
        <v>189</v>
      </c>
      <c r="D5" s="213"/>
      <c r="E5" s="214" t="s">
        <v>171</v>
      </c>
      <c r="F5" s="213" t="s">
        <v>172</v>
      </c>
      <c r="G5" s="213" t="s">
        <v>230</v>
      </c>
      <c r="H5" s="94"/>
      <c r="I5" s="122" t="s">
        <v>503</v>
      </c>
      <c r="J5" s="122" t="s">
        <v>504</v>
      </c>
      <c r="K5" s="94"/>
      <c r="L5" s="244"/>
    </row>
    <row r="6" spans="1:12" s="93" customFormat="1" ht="7.5" customHeight="1" x14ac:dyDescent="0.2">
      <c r="A6" s="98"/>
      <c r="B6" s="99"/>
      <c r="C6" s="99"/>
      <c r="D6" s="99"/>
      <c r="E6" s="99"/>
      <c r="F6" s="99"/>
      <c r="G6" s="99"/>
      <c r="H6" s="4"/>
      <c r="I6" s="124"/>
    </row>
    <row r="7" spans="1:12" s="93" customFormat="1" ht="12" x14ac:dyDescent="0.2">
      <c r="A7" s="115" t="s">
        <v>514</v>
      </c>
      <c r="B7" s="129">
        <v>42.281879194630875</v>
      </c>
      <c r="C7" s="129">
        <v>11.020408163265307</v>
      </c>
      <c r="D7" s="129"/>
      <c r="E7" s="129">
        <v>16.279069767441861</v>
      </c>
      <c r="F7" s="129">
        <v>17.741935483870968</v>
      </c>
      <c r="G7" s="129">
        <v>59.825327510917027</v>
      </c>
      <c r="H7" s="129"/>
      <c r="I7" s="129">
        <v>34.666666666666671</v>
      </c>
      <c r="J7" s="129">
        <v>20.359281437125748</v>
      </c>
      <c r="K7" s="129"/>
      <c r="L7" s="129">
        <v>31.213872832369944</v>
      </c>
    </row>
    <row r="8" spans="1:12" s="93" customFormat="1" ht="12" x14ac:dyDescent="0.2">
      <c r="A8" s="115" t="s">
        <v>515</v>
      </c>
      <c r="B8" s="129">
        <v>14.988814317673377</v>
      </c>
      <c r="C8" s="129">
        <v>25.714285714285712</v>
      </c>
      <c r="D8" s="129"/>
      <c r="E8" s="129">
        <v>2.3255813953488373</v>
      </c>
      <c r="F8" s="129">
        <v>25.403225806451612</v>
      </c>
      <c r="G8" s="129">
        <v>27.074235807860266</v>
      </c>
      <c r="H8" s="129"/>
      <c r="I8" s="129">
        <v>21.333333333333336</v>
      </c>
      <c r="J8" s="129">
        <v>10.778443113772456</v>
      </c>
      <c r="K8" s="129"/>
      <c r="L8" s="129">
        <v>18.786127167630056</v>
      </c>
    </row>
    <row r="9" spans="1:12" s="93" customFormat="1" ht="12" x14ac:dyDescent="0.2">
      <c r="A9" s="115" t="s">
        <v>516</v>
      </c>
      <c r="B9" s="129">
        <v>11.856823266219239</v>
      </c>
      <c r="C9" s="129">
        <v>28.979591836734691</v>
      </c>
      <c r="D9" s="129"/>
      <c r="E9" s="129">
        <v>36.279069767441861</v>
      </c>
      <c r="F9" s="129">
        <v>16.93548387096774</v>
      </c>
      <c r="G9" s="129">
        <v>1.7467248908296942</v>
      </c>
      <c r="H9" s="129"/>
      <c r="I9" s="129">
        <v>17.523809523809526</v>
      </c>
      <c r="J9" s="129">
        <v>19.161676646706589</v>
      </c>
      <c r="K9" s="129"/>
      <c r="L9" s="129">
        <v>17.919075144508671</v>
      </c>
    </row>
    <row r="10" spans="1:12" s="93" customFormat="1" ht="12" x14ac:dyDescent="0.2">
      <c r="A10" s="115" t="s">
        <v>517</v>
      </c>
      <c r="B10" s="129">
        <v>5.1454138702460845</v>
      </c>
      <c r="C10" s="129">
        <v>4.4897959183673466</v>
      </c>
      <c r="D10" s="129"/>
      <c r="E10" s="129">
        <v>2.7906976744186047</v>
      </c>
      <c r="F10" s="129">
        <v>9.67741935483871</v>
      </c>
      <c r="G10" s="129">
        <v>1.7467248908296942</v>
      </c>
      <c r="H10" s="129"/>
      <c r="I10" s="129">
        <v>2.0952380952380953</v>
      </c>
      <c r="J10" s="129">
        <v>13.77245508982036</v>
      </c>
      <c r="K10" s="129"/>
      <c r="L10" s="129">
        <v>4.9132947976878611</v>
      </c>
    </row>
    <row r="11" spans="1:12" s="93" customFormat="1" ht="12" x14ac:dyDescent="0.2">
      <c r="A11" s="115" t="s">
        <v>518</v>
      </c>
      <c r="B11" s="129">
        <v>3.8031319910514538</v>
      </c>
      <c r="C11" s="129">
        <v>5.3061224489795915</v>
      </c>
      <c r="D11" s="129"/>
      <c r="E11" s="129">
        <v>6.9767441860465116</v>
      </c>
      <c r="F11" s="129">
        <v>4.838709677419355</v>
      </c>
      <c r="G11" s="129">
        <v>1.3100436681222707</v>
      </c>
      <c r="H11" s="129"/>
      <c r="I11" s="129">
        <v>5.3333333333333339</v>
      </c>
      <c r="J11" s="129">
        <v>1.1976047904191618</v>
      </c>
      <c r="K11" s="129"/>
      <c r="L11" s="129">
        <v>4.3352601156069364</v>
      </c>
    </row>
    <row r="12" spans="1:12" s="93" customFormat="1" ht="12" x14ac:dyDescent="0.2">
      <c r="A12" s="115" t="s">
        <v>519</v>
      </c>
      <c r="B12" s="129">
        <v>5.1454138702460845</v>
      </c>
      <c r="C12" s="129">
        <v>1.2244897959183674</v>
      </c>
      <c r="D12" s="129"/>
      <c r="E12" s="129">
        <v>1.8604651162790697</v>
      </c>
      <c r="F12" s="129">
        <v>8.870967741935484</v>
      </c>
      <c r="G12" s="129">
        <v>0</v>
      </c>
      <c r="H12" s="129"/>
      <c r="I12" s="129">
        <v>0</v>
      </c>
      <c r="J12" s="129">
        <v>15.568862275449103</v>
      </c>
      <c r="K12" s="129"/>
      <c r="L12" s="129">
        <v>3.7572254335260116</v>
      </c>
    </row>
    <row r="13" spans="1:12" s="93" customFormat="1" ht="12" x14ac:dyDescent="0.2">
      <c r="A13" s="115" t="s">
        <v>520</v>
      </c>
      <c r="B13" s="129">
        <v>2.2371364653243848</v>
      </c>
      <c r="C13" s="129">
        <v>3.2653061224489797</v>
      </c>
      <c r="D13" s="129"/>
      <c r="E13" s="129">
        <v>2.3255813953488373</v>
      </c>
      <c r="F13" s="129">
        <v>2.4193548387096775</v>
      </c>
      <c r="G13" s="129">
        <v>3.0567685589519651</v>
      </c>
      <c r="H13" s="129"/>
      <c r="I13" s="129">
        <v>2.8571428571428572</v>
      </c>
      <c r="J13" s="129">
        <v>1.7964071856287425</v>
      </c>
      <c r="K13" s="129"/>
      <c r="L13" s="129">
        <v>2.601156069364162</v>
      </c>
    </row>
    <row r="14" spans="1:12" s="93" customFormat="1" ht="12" x14ac:dyDescent="0.2">
      <c r="A14" s="115" t="s">
        <v>521</v>
      </c>
      <c r="B14" s="129">
        <v>2.0134228187919461</v>
      </c>
      <c r="C14" s="129">
        <v>1.2244897959183674</v>
      </c>
      <c r="D14" s="129"/>
      <c r="E14" s="129">
        <v>2.3255813953488373</v>
      </c>
      <c r="F14" s="129">
        <v>1.6129032258064515</v>
      </c>
      <c r="G14" s="129">
        <v>1.3100436681222707</v>
      </c>
      <c r="H14" s="129"/>
      <c r="I14" s="129">
        <v>1.5238095238095237</v>
      </c>
      <c r="J14" s="129">
        <v>2.3952095808383236</v>
      </c>
      <c r="K14" s="129"/>
      <c r="L14" s="129">
        <v>1.7341040462427744</v>
      </c>
    </row>
    <row r="15" spans="1:12" s="93" customFormat="1" ht="12" x14ac:dyDescent="0.2">
      <c r="A15" s="115" t="s">
        <v>522</v>
      </c>
      <c r="B15" s="129">
        <v>1.7897091722595078</v>
      </c>
      <c r="C15" s="129">
        <v>1.2244897959183674</v>
      </c>
      <c r="D15" s="129"/>
      <c r="E15" s="129">
        <v>3.2558139534883721</v>
      </c>
      <c r="F15" s="129">
        <v>0.80645161290322576</v>
      </c>
      <c r="G15" s="129">
        <v>0.87336244541484709</v>
      </c>
      <c r="H15" s="129"/>
      <c r="I15" s="129">
        <v>2.0952380952380953</v>
      </c>
      <c r="J15" s="129">
        <v>0</v>
      </c>
      <c r="K15" s="129"/>
      <c r="L15" s="129">
        <v>1.5895953757225432</v>
      </c>
    </row>
    <row r="16" spans="1:12" s="93" customFormat="1" ht="12" x14ac:dyDescent="0.2">
      <c r="A16" s="115" t="s">
        <v>523</v>
      </c>
      <c r="B16" s="129">
        <v>1.1185682326621924</v>
      </c>
      <c r="C16" s="129">
        <v>2.0408163265306123</v>
      </c>
      <c r="D16" s="129"/>
      <c r="E16" s="129">
        <v>4.6511627906976747</v>
      </c>
      <c r="F16" s="129">
        <v>0</v>
      </c>
      <c r="G16" s="129">
        <v>0</v>
      </c>
      <c r="H16" s="129"/>
      <c r="I16" s="129">
        <v>1.7142857142857144</v>
      </c>
      <c r="J16" s="129">
        <v>0.5988023952095809</v>
      </c>
      <c r="K16" s="129"/>
      <c r="L16" s="129">
        <v>1.4450867052023122</v>
      </c>
    </row>
    <row r="17" spans="1:12" s="93" customFormat="1" ht="12" customHeight="1" x14ac:dyDescent="0.2">
      <c r="A17" s="115" t="s">
        <v>524</v>
      </c>
      <c r="B17" s="129">
        <v>1.1185682326621924</v>
      </c>
      <c r="C17" s="129">
        <v>1.6326530612244898</v>
      </c>
      <c r="D17" s="129"/>
      <c r="E17" s="129">
        <v>2.7906976744186047</v>
      </c>
      <c r="F17" s="129">
        <v>1.2096774193548387</v>
      </c>
      <c r="G17" s="129">
        <v>0</v>
      </c>
      <c r="H17" s="129"/>
      <c r="I17" s="129">
        <v>1.7142857142857144</v>
      </c>
      <c r="J17" s="129">
        <v>0</v>
      </c>
      <c r="K17" s="129"/>
      <c r="L17" s="129">
        <v>1.300578034682081</v>
      </c>
    </row>
    <row r="18" spans="1:12" s="93" customFormat="1" ht="12" x14ac:dyDescent="0.2">
      <c r="A18" s="115" t="s">
        <v>525</v>
      </c>
      <c r="B18" s="129">
        <v>0.67114093959731547</v>
      </c>
      <c r="C18" s="129">
        <v>1.6326530612244898</v>
      </c>
      <c r="D18" s="129"/>
      <c r="E18" s="129">
        <v>2.7906976744186047</v>
      </c>
      <c r="F18" s="129">
        <v>0.40322580645161288</v>
      </c>
      <c r="G18" s="129">
        <v>0</v>
      </c>
      <c r="H18" s="129"/>
      <c r="I18" s="129">
        <v>1.3333333333333335</v>
      </c>
      <c r="J18" s="129">
        <v>0</v>
      </c>
      <c r="K18" s="129"/>
      <c r="L18" s="129">
        <v>1.0115606936416186</v>
      </c>
    </row>
    <row r="19" spans="1:12" s="93" customFormat="1" ht="12" x14ac:dyDescent="0.2">
      <c r="A19" s="115" t="s">
        <v>526</v>
      </c>
      <c r="B19" s="129">
        <v>0.44742729306487694</v>
      </c>
      <c r="C19" s="129">
        <v>1.6326530612244898</v>
      </c>
      <c r="D19" s="129"/>
      <c r="E19" s="129">
        <v>2.7906976744186047</v>
      </c>
      <c r="F19" s="129">
        <v>0</v>
      </c>
      <c r="G19" s="129">
        <v>0</v>
      </c>
      <c r="H19" s="129"/>
      <c r="I19" s="129">
        <v>0.95238095238095244</v>
      </c>
      <c r="J19" s="129">
        <v>0.5988023952095809</v>
      </c>
      <c r="K19" s="129"/>
      <c r="L19" s="129">
        <v>0.86705202312138718</v>
      </c>
    </row>
    <row r="20" spans="1:12" s="93" customFormat="1" ht="12" x14ac:dyDescent="0.2">
      <c r="A20" s="115" t="s">
        <v>527</v>
      </c>
      <c r="B20" s="129">
        <v>0.44742729306487694</v>
      </c>
      <c r="C20" s="129">
        <v>0.40816326530612246</v>
      </c>
      <c r="D20" s="129"/>
      <c r="E20" s="129">
        <v>1.3953488372093024</v>
      </c>
      <c r="F20" s="129">
        <v>0</v>
      </c>
      <c r="G20" s="129">
        <v>0</v>
      </c>
      <c r="H20" s="129"/>
      <c r="I20" s="129">
        <v>0.38095238095238093</v>
      </c>
      <c r="J20" s="129">
        <v>0.5988023952095809</v>
      </c>
      <c r="K20" s="129"/>
      <c r="L20" s="129">
        <v>0.43352601156069359</v>
      </c>
    </row>
    <row r="21" spans="1:12" s="93" customFormat="1" ht="12" x14ac:dyDescent="0.2">
      <c r="A21" s="115" t="s">
        <v>528</v>
      </c>
      <c r="B21" s="129">
        <v>0.44742729306487694</v>
      </c>
      <c r="C21" s="129">
        <v>0</v>
      </c>
      <c r="D21" s="129"/>
      <c r="E21" s="129">
        <v>0</v>
      </c>
      <c r="F21" s="129">
        <v>0.80645161290322576</v>
      </c>
      <c r="G21" s="129">
        <v>0</v>
      </c>
      <c r="H21" s="129"/>
      <c r="I21" s="129">
        <v>0.19047619047619047</v>
      </c>
      <c r="J21" s="129">
        <v>0.5988023952095809</v>
      </c>
      <c r="K21" s="129"/>
      <c r="L21" s="129">
        <v>0.28901734104046239</v>
      </c>
    </row>
    <row r="22" spans="1:12" s="93" customFormat="1" ht="12" x14ac:dyDescent="0.2">
      <c r="A22" s="115" t="s">
        <v>529</v>
      </c>
      <c r="B22" s="129">
        <v>0</v>
      </c>
      <c r="C22" s="129">
        <v>0.40816326530612246</v>
      </c>
      <c r="D22" s="129"/>
      <c r="E22" s="129">
        <v>0</v>
      </c>
      <c r="F22" s="129">
        <v>0.40322580645161288</v>
      </c>
      <c r="G22" s="129">
        <v>0</v>
      </c>
      <c r="H22" s="129"/>
      <c r="I22" s="129">
        <v>0</v>
      </c>
      <c r="J22" s="129">
        <v>0.5988023952095809</v>
      </c>
      <c r="K22" s="129"/>
      <c r="L22" s="129">
        <v>0.1445086705202312</v>
      </c>
    </row>
    <row r="23" spans="1:12" s="93" customFormat="1" ht="12" customHeight="1" x14ac:dyDescent="0.2">
      <c r="A23" s="115" t="s">
        <v>530</v>
      </c>
      <c r="B23" s="129">
        <v>0.22371364653243847</v>
      </c>
      <c r="C23" s="129">
        <v>0</v>
      </c>
      <c r="D23" s="129"/>
      <c r="E23" s="129">
        <v>0</v>
      </c>
      <c r="F23" s="129">
        <v>0</v>
      </c>
      <c r="G23" s="129">
        <v>0.43668122270742354</v>
      </c>
      <c r="H23" s="129"/>
      <c r="I23" s="129">
        <v>0.19047619047619047</v>
      </c>
      <c r="J23" s="129">
        <v>0</v>
      </c>
      <c r="K23" s="129"/>
      <c r="L23" s="129">
        <v>0.1445086705202312</v>
      </c>
    </row>
    <row r="24" spans="1:12" s="93" customFormat="1" ht="12" x14ac:dyDescent="0.2">
      <c r="A24" s="115" t="s">
        <v>265</v>
      </c>
      <c r="B24" s="129">
        <v>5.8165548098434003</v>
      </c>
      <c r="C24" s="129">
        <v>9.387755102040817</v>
      </c>
      <c r="D24" s="129"/>
      <c r="E24" s="129">
        <v>10.697674418604651</v>
      </c>
      <c r="F24" s="129">
        <v>8.4677419354838701</v>
      </c>
      <c r="G24" s="129">
        <v>2.1834061135371177</v>
      </c>
      <c r="H24" s="129"/>
      <c r="I24" s="129">
        <v>5.9047619047619051</v>
      </c>
      <c r="J24" s="129">
        <v>10.778443113772456</v>
      </c>
      <c r="K24" s="129"/>
      <c r="L24" s="129">
        <v>7.0809248554913298</v>
      </c>
    </row>
    <row r="25" spans="1:12" s="93" customFormat="1" ht="12" x14ac:dyDescent="0.2">
      <c r="A25" s="115" t="s">
        <v>447</v>
      </c>
      <c r="B25" s="129">
        <v>0.44742729306487694</v>
      </c>
      <c r="C25" s="129">
        <v>0.40816326530612246</v>
      </c>
      <c r="D25" s="129"/>
      <c r="E25" s="129">
        <v>0.46511627906976744</v>
      </c>
      <c r="F25" s="129">
        <v>0.40322580645161288</v>
      </c>
      <c r="G25" s="129">
        <v>0.43668122270742354</v>
      </c>
      <c r="H25" s="129"/>
      <c r="I25" s="129">
        <v>0.19047619047619047</v>
      </c>
      <c r="J25" s="129">
        <v>1.1976047904191618</v>
      </c>
      <c r="K25" s="129"/>
      <c r="L25" s="129">
        <v>0.43352601156069359</v>
      </c>
    </row>
    <row r="26" spans="1:12" s="93" customFormat="1" ht="12" x14ac:dyDescent="0.2">
      <c r="A26" s="8" t="s">
        <v>0</v>
      </c>
      <c r="B26" s="131">
        <v>100.00000000000003</v>
      </c>
      <c r="C26" s="131">
        <v>100.00000000000003</v>
      </c>
      <c r="D26" s="131"/>
      <c r="E26" s="131">
        <v>99.999999999999986</v>
      </c>
      <c r="F26" s="131">
        <v>100.00000000000001</v>
      </c>
      <c r="G26" s="131">
        <v>100</v>
      </c>
      <c r="H26" s="131"/>
      <c r="I26" s="131">
        <v>99.999999999999986</v>
      </c>
      <c r="J26" s="131">
        <v>99.999999999999972</v>
      </c>
      <c r="K26" s="131"/>
      <c r="L26" s="131">
        <v>99.999999999999972</v>
      </c>
    </row>
    <row r="27" spans="1:12" s="198" customFormat="1" ht="12" x14ac:dyDescent="0.2">
      <c r="A27" s="145" t="s">
        <v>319</v>
      </c>
      <c r="H27" s="209"/>
      <c r="I27" s="209"/>
      <c r="J27" s="209"/>
    </row>
    <row r="28" spans="1:12" s="198" customFormat="1" ht="12" x14ac:dyDescent="0.2">
      <c r="A28" s="216"/>
      <c r="H28" s="209"/>
      <c r="I28" s="209"/>
      <c r="J28" s="209"/>
    </row>
  </sheetData>
  <mergeCells count="5">
    <mergeCell ref="A4:A5"/>
    <mergeCell ref="B4:C4"/>
    <mergeCell ref="E4:G4"/>
    <mergeCell ref="I4:J4"/>
    <mergeCell ref="L4:L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8" zoomScaleNormal="100" workbookViewId="0">
      <selection activeCell="B11" sqref="B11"/>
    </sheetView>
  </sheetViews>
  <sheetFormatPr defaultRowHeight="12.75" x14ac:dyDescent="0.2"/>
  <cols>
    <col min="1" max="1" width="37.42578125" style="90" customWidth="1"/>
    <col min="2" max="3" width="10.42578125" style="90" customWidth="1"/>
    <col min="4" max="4" width="0.85546875" style="90" customWidth="1"/>
    <col min="5" max="6" width="10.42578125" style="90" customWidth="1"/>
    <col min="7" max="7" width="10.42578125" style="187" customWidth="1"/>
    <col min="8" max="8" width="0.85546875" style="90" customWidth="1"/>
    <col min="9" max="9" width="10.42578125" style="90" customWidth="1"/>
    <col min="10" max="10" width="9.140625" style="90"/>
    <col min="11" max="11" width="0.85546875" style="90" customWidth="1"/>
    <col min="12" max="16384" width="9.140625" style="90"/>
  </cols>
  <sheetData>
    <row r="1" spans="1:12" x14ac:dyDescent="0.2">
      <c r="A1" s="92" t="s">
        <v>531</v>
      </c>
    </row>
    <row r="2" spans="1:12" x14ac:dyDescent="0.2">
      <c r="A2" s="92" t="s">
        <v>500</v>
      </c>
    </row>
    <row r="3" spans="1:12" s="93" customFormat="1" ht="18" customHeight="1" x14ac:dyDescent="0.2"/>
    <row r="4" spans="1:12" s="93" customFormat="1" ht="16.5" customHeight="1" x14ac:dyDescent="0.2">
      <c r="A4" s="232" t="s">
        <v>532</v>
      </c>
      <c r="B4" s="247" t="s">
        <v>225</v>
      </c>
      <c r="C4" s="247"/>
      <c r="D4" s="212"/>
      <c r="E4" s="247" t="s">
        <v>229</v>
      </c>
      <c r="F4" s="247"/>
      <c r="G4" s="247"/>
      <c r="H4" s="95"/>
      <c r="I4" s="234" t="s">
        <v>502</v>
      </c>
      <c r="J4" s="234"/>
      <c r="K4" s="95"/>
      <c r="L4" s="243" t="s">
        <v>0</v>
      </c>
    </row>
    <row r="5" spans="1:12" s="93" customFormat="1" ht="12" x14ac:dyDescent="0.2">
      <c r="A5" s="233"/>
      <c r="B5" s="213" t="s">
        <v>188</v>
      </c>
      <c r="C5" s="214" t="s">
        <v>189</v>
      </c>
      <c r="D5" s="213"/>
      <c r="E5" s="214" t="s">
        <v>171</v>
      </c>
      <c r="F5" s="213" t="s">
        <v>172</v>
      </c>
      <c r="G5" s="213" t="s">
        <v>230</v>
      </c>
      <c r="H5" s="94"/>
      <c r="I5" s="122" t="s">
        <v>503</v>
      </c>
      <c r="J5" s="122" t="s">
        <v>504</v>
      </c>
      <c r="K5" s="94"/>
      <c r="L5" s="244"/>
    </row>
    <row r="6" spans="1:12" s="93" customFormat="1" ht="7.5" customHeight="1" x14ac:dyDescent="0.2">
      <c r="A6" s="98"/>
      <c r="B6" s="99"/>
      <c r="C6" s="99"/>
      <c r="D6" s="99"/>
      <c r="E6" s="99"/>
      <c r="F6" s="99"/>
      <c r="G6" s="142"/>
      <c r="H6" s="4"/>
      <c r="I6" s="124"/>
    </row>
    <row r="7" spans="1:12" s="93" customFormat="1" ht="12" x14ac:dyDescent="0.2">
      <c r="A7" s="115" t="s">
        <v>403</v>
      </c>
      <c r="B7" s="129">
        <v>58.733624454148469</v>
      </c>
      <c r="C7" s="129">
        <v>13.127413127413126</v>
      </c>
      <c r="D7" s="129"/>
      <c r="E7" s="129">
        <v>0</v>
      </c>
      <c r="F7" s="129">
        <v>35.433070866141733</v>
      </c>
      <c r="G7" s="129">
        <v>91.810344827586206</v>
      </c>
      <c r="H7" s="129"/>
      <c r="I7" s="129">
        <v>39.298892988929893</v>
      </c>
      <c r="J7" s="129">
        <v>51.428571428571423</v>
      </c>
      <c r="K7" s="129"/>
      <c r="L7" s="129">
        <v>42.25941422594142</v>
      </c>
    </row>
    <row r="8" spans="1:12" s="93" customFormat="1" ht="12" x14ac:dyDescent="0.2">
      <c r="A8" s="115" t="s">
        <v>405</v>
      </c>
      <c r="B8" s="129">
        <v>5.2401746724890828</v>
      </c>
      <c r="C8" s="129">
        <v>8.8803088803088812</v>
      </c>
      <c r="D8" s="129"/>
      <c r="E8" s="129">
        <v>17.316017316017316</v>
      </c>
      <c r="F8" s="129">
        <v>2.7559055118110236</v>
      </c>
      <c r="G8" s="129">
        <v>0</v>
      </c>
      <c r="H8" s="129"/>
      <c r="I8" s="129">
        <v>7.195571955719557</v>
      </c>
      <c r="J8" s="129">
        <v>4.5714285714285712</v>
      </c>
      <c r="K8" s="129"/>
      <c r="L8" s="129">
        <v>6.5550906555090656</v>
      </c>
    </row>
    <row r="9" spans="1:12" s="93" customFormat="1" ht="12" x14ac:dyDescent="0.2">
      <c r="A9" s="115" t="s">
        <v>407</v>
      </c>
      <c r="B9" s="129">
        <v>3.9301310043668125</v>
      </c>
      <c r="C9" s="129">
        <v>7.3359073359073363</v>
      </c>
      <c r="D9" s="129"/>
      <c r="E9" s="129">
        <v>12.121212121212121</v>
      </c>
      <c r="F9" s="129">
        <v>3.5433070866141732</v>
      </c>
      <c r="G9" s="129">
        <v>0</v>
      </c>
      <c r="H9" s="129"/>
      <c r="I9" s="129">
        <v>6.2730627306273057</v>
      </c>
      <c r="J9" s="129">
        <v>1.7142857142857144</v>
      </c>
      <c r="K9" s="129"/>
      <c r="L9" s="129">
        <v>5.160390516039052</v>
      </c>
    </row>
    <row r="10" spans="1:12" s="93" customFormat="1" ht="12" x14ac:dyDescent="0.2">
      <c r="A10" s="115" t="s">
        <v>404</v>
      </c>
      <c r="B10" s="129">
        <v>1.9650655021834063</v>
      </c>
      <c r="C10" s="129">
        <v>8.1081081081081088</v>
      </c>
      <c r="D10" s="129"/>
      <c r="E10" s="129">
        <v>10.38961038961039</v>
      </c>
      <c r="F10" s="129">
        <v>2.3622047244094486</v>
      </c>
      <c r="G10" s="129">
        <v>0</v>
      </c>
      <c r="H10" s="129"/>
      <c r="I10" s="129">
        <v>4.9815498154981546</v>
      </c>
      <c r="J10" s="129">
        <v>1.7142857142857144</v>
      </c>
      <c r="K10" s="129"/>
      <c r="L10" s="129">
        <v>4.1841004184100417</v>
      </c>
    </row>
    <row r="11" spans="1:12" s="93" customFormat="1" ht="12" x14ac:dyDescent="0.2">
      <c r="A11" s="115" t="s">
        <v>425</v>
      </c>
      <c r="B11" s="129">
        <v>1.7467248908296942</v>
      </c>
      <c r="C11" s="129">
        <v>8.4942084942084932</v>
      </c>
      <c r="D11" s="129"/>
      <c r="E11" s="129">
        <v>0</v>
      </c>
      <c r="F11" s="129">
        <v>11.811023622047244</v>
      </c>
      <c r="G11" s="129">
        <v>0</v>
      </c>
      <c r="H11" s="129"/>
      <c r="I11" s="129">
        <v>4.428044280442804</v>
      </c>
      <c r="J11" s="129">
        <v>3.4285714285714288</v>
      </c>
      <c r="K11" s="129"/>
      <c r="L11" s="129">
        <v>4.1841004184100417</v>
      </c>
    </row>
    <row r="12" spans="1:12" s="93" customFormat="1" ht="12" x14ac:dyDescent="0.2">
      <c r="A12" s="115" t="s">
        <v>410</v>
      </c>
      <c r="B12" s="129">
        <v>3.2751091703056767</v>
      </c>
      <c r="C12" s="129">
        <v>5.7915057915057915</v>
      </c>
      <c r="D12" s="129"/>
      <c r="E12" s="129">
        <v>9.0909090909090917</v>
      </c>
      <c r="F12" s="129">
        <v>3.1496062992125982</v>
      </c>
      <c r="G12" s="129">
        <v>0.43103448275862066</v>
      </c>
      <c r="H12" s="129"/>
      <c r="I12" s="129">
        <v>3.6900369003690034</v>
      </c>
      <c r="J12" s="129">
        <v>5.7142857142857144</v>
      </c>
      <c r="K12" s="129"/>
      <c r="L12" s="129">
        <v>4.1841004184100417</v>
      </c>
    </row>
    <row r="13" spans="1:12" s="93" customFormat="1" ht="24" x14ac:dyDescent="0.2">
      <c r="A13" s="115" t="s">
        <v>420</v>
      </c>
      <c r="B13" s="129">
        <v>3.2751091703056767</v>
      </c>
      <c r="C13" s="129">
        <v>4.2471042471042466</v>
      </c>
      <c r="D13" s="129"/>
      <c r="E13" s="129">
        <v>0.86580086580086579</v>
      </c>
      <c r="F13" s="129">
        <v>8.6614173228346463</v>
      </c>
      <c r="G13" s="129">
        <v>0.86206896551724133</v>
      </c>
      <c r="H13" s="129"/>
      <c r="I13" s="129">
        <v>3.5055350553505531</v>
      </c>
      <c r="J13" s="129">
        <v>4</v>
      </c>
      <c r="K13" s="129"/>
      <c r="L13" s="129">
        <v>3.626220362622036</v>
      </c>
    </row>
    <row r="14" spans="1:12" s="93" customFormat="1" ht="12" x14ac:dyDescent="0.2">
      <c r="A14" s="115" t="s">
        <v>406</v>
      </c>
      <c r="B14" s="129">
        <v>2.1834061135371177</v>
      </c>
      <c r="C14" s="129">
        <v>5.7915057915057915</v>
      </c>
      <c r="D14" s="129"/>
      <c r="E14" s="129">
        <v>8.2251082251082259</v>
      </c>
      <c r="F14" s="129">
        <v>2.3622047244094486</v>
      </c>
      <c r="G14" s="129">
        <v>0</v>
      </c>
      <c r="H14" s="129"/>
      <c r="I14" s="129">
        <v>3.8745387453874542</v>
      </c>
      <c r="J14" s="129">
        <v>2.2857142857142856</v>
      </c>
      <c r="K14" s="129"/>
      <c r="L14" s="129">
        <v>3.4867503486750349</v>
      </c>
    </row>
    <row r="15" spans="1:12" s="93" customFormat="1" ht="12" x14ac:dyDescent="0.2">
      <c r="A15" s="115" t="s">
        <v>414</v>
      </c>
      <c r="B15" s="129">
        <v>2.8384279475982535</v>
      </c>
      <c r="C15" s="129">
        <v>3.4749034749034751</v>
      </c>
      <c r="D15" s="129"/>
      <c r="E15" s="129">
        <v>6.0606060606060606</v>
      </c>
      <c r="F15" s="129">
        <v>3.1496062992125982</v>
      </c>
      <c r="G15" s="129">
        <v>0</v>
      </c>
      <c r="H15" s="129"/>
      <c r="I15" s="129">
        <v>3.3210332103321036</v>
      </c>
      <c r="J15" s="129">
        <v>2.2857142857142856</v>
      </c>
      <c r="K15" s="129"/>
      <c r="L15" s="129">
        <v>3.0683403068340307</v>
      </c>
    </row>
    <row r="16" spans="1:12" s="93" customFormat="1" ht="12" x14ac:dyDescent="0.2">
      <c r="A16" s="115" t="s">
        <v>415</v>
      </c>
      <c r="B16" s="129">
        <v>1.9650655021834063</v>
      </c>
      <c r="C16" s="129">
        <v>4.6332046332046328</v>
      </c>
      <c r="D16" s="129"/>
      <c r="E16" s="129">
        <v>4.7619047619047619</v>
      </c>
      <c r="F16" s="129">
        <v>3.9370078740157481</v>
      </c>
      <c r="G16" s="129">
        <v>0</v>
      </c>
      <c r="H16" s="129"/>
      <c r="I16" s="129">
        <v>2.7675276752767526</v>
      </c>
      <c r="J16" s="129">
        <v>3.4285714285714288</v>
      </c>
      <c r="K16" s="129"/>
      <c r="L16" s="129">
        <v>2.9288702928870292</v>
      </c>
    </row>
    <row r="17" spans="1:13" s="93" customFormat="1" ht="12" x14ac:dyDescent="0.2">
      <c r="A17" s="115" t="s">
        <v>409</v>
      </c>
      <c r="B17" s="129">
        <v>2.1834061135371177</v>
      </c>
      <c r="C17" s="129">
        <v>2.3166023166023164</v>
      </c>
      <c r="D17" s="129"/>
      <c r="E17" s="129">
        <v>3.4632034632034632</v>
      </c>
      <c r="F17" s="129">
        <v>2.3622047244094486</v>
      </c>
      <c r="G17" s="129">
        <v>0.86206896551724133</v>
      </c>
      <c r="H17" s="129"/>
      <c r="I17" s="129">
        <v>2.0295202952029521</v>
      </c>
      <c r="J17" s="129">
        <v>2.8571428571428572</v>
      </c>
      <c r="K17" s="129"/>
      <c r="L17" s="129">
        <v>2.2315202231520224</v>
      </c>
    </row>
    <row r="18" spans="1:13" s="93" customFormat="1" ht="12" x14ac:dyDescent="0.2">
      <c r="A18" s="115" t="s">
        <v>413</v>
      </c>
      <c r="B18" s="129">
        <v>1.9650655021834063</v>
      </c>
      <c r="C18" s="129">
        <v>1.9305019305019304</v>
      </c>
      <c r="D18" s="129"/>
      <c r="E18" s="129">
        <v>3.8961038961038961</v>
      </c>
      <c r="F18" s="129">
        <v>1.9685039370078741</v>
      </c>
      <c r="G18" s="129">
        <v>0</v>
      </c>
      <c r="H18" s="129"/>
      <c r="I18" s="129">
        <v>2.3985239852398523</v>
      </c>
      <c r="J18" s="129">
        <v>0.5714285714285714</v>
      </c>
      <c r="K18" s="129"/>
      <c r="L18" s="129">
        <v>1.9525801952580195</v>
      </c>
    </row>
    <row r="19" spans="1:13" s="93" customFormat="1" ht="12" x14ac:dyDescent="0.2">
      <c r="A19" s="115" t="s">
        <v>416</v>
      </c>
      <c r="B19" s="129">
        <v>0.87336244541484709</v>
      </c>
      <c r="C19" s="129">
        <v>3.4749034749034751</v>
      </c>
      <c r="D19" s="129"/>
      <c r="E19" s="129">
        <v>2.1645021645021645</v>
      </c>
      <c r="F19" s="129">
        <v>3.1496062992125982</v>
      </c>
      <c r="G19" s="129">
        <v>0</v>
      </c>
      <c r="H19" s="129"/>
      <c r="I19" s="129">
        <v>1.8450184501845017</v>
      </c>
      <c r="J19" s="129">
        <v>1.7142857142857144</v>
      </c>
      <c r="K19" s="129"/>
      <c r="L19" s="129">
        <v>1.813110181311018</v>
      </c>
    </row>
    <row r="20" spans="1:13" s="93" customFormat="1" ht="12" x14ac:dyDescent="0.2">
      <c r="A20" s="115" t="s">
        <v>408</v>
      </c>
      <c r="B20" s="129">
        <v>1.5283842794759825</v>
      </c>
      <c r="C20" s="129">
        <v>1.9305019305019304</v>
      </c>
      <c r="D20" s="129"/>
      <c r="E20" s="129">
        <v>4.329004329004329</v>
      </c>
      <c r="F20" s="129">
        <v>0.78740157480314954</v>
      </c>
      <c r="G20" s="129">
        <v>0</v>
      </c>
      <c r="H20" s="129"/>
      <c r="I20" s="129">
        <v>2.214022140221402</v>
      </c>
      <c r="J20" s="129">
        <v>0</v>
      </c>
      <c r="K20" s="129"/>
      <c r="L20" s="129">
        <v>1.6736401673640167</v>
      </c>
    </row>
    <row r="21" spans="1:13" s="93" customFormat="1" ht="12" x14ac:dyDescent="0.2">
      <c r="A21" s="115" t="s">
        <v>419</v>
      </c>
      <c r="B21" s="129">
        <v>0.21834061135371177</v>
      </c>
      <c r="C21" s="129">
        <v>2.7027027027027026</v>
      </c>
      <c r="D21" s="129"/>
      <c r="E21" s="129">
        <v>2.5974025974025974</v>
      </c>
      <c r="F21" s="129">
        <v>0.78740157480314954</v>
      </c>
      <c r="G21" s="129">
        <v>0</v>
      </c>
      <c r="H21" s="129"/>
      <c r="I21" s="129">
        <v>0.55350553505535049</v>
      </c>
      <c r="J21" s="129">
        <v>2.8571428571428572</v>
      </c>
      <c r="K21" s="129"/>
      <c r="L21" s="129">
        <v>1.1157601115760112</v>
      </c>
    </row>
    <row r="22" spans="1:13" s="93" customFormat="1" ht="12" x14ac:dyDescent="0.2">
      <c r="A22" s="115" t="s">
        <v>417</v>
      </c>
      <c r="B22" s="129">
        <v>0.43668122270742354</v>
      </c>
      <c r="C22" s="129">
        <v>1.9305019305019304</v>
      </c>
      <c r="D22" s="129"/>
      <c r="E22" s="129">
        <v>1.7316017316017316</v>
      </c>
      <c r="F22" s="129">
        <v>1.1811023622047243</v>
      </c>
      <c r="G22" s="129">
        <v>0</v>
      </c>
      <c r="H22" s="129"/>
      <c r="I22" s="129">
        <v>1.2915129151291513</v>
      </c>
      <c r="J22" s="129">
        <v>0</v>
      </c>
      <c r="K22" s="129"/>
      <c r="L22" s="129">
        <v>0.97629009762900976</v>
      </c>
    </row>
    <row r="23" spans="1:13" s="93" customFormat="1" ht="12" x14ac:dyDescent="0.2">
      <c r="A23" s="115" t="s">
        <v>418</v>
      </c>
      <c r="B23" s="129">
        <v>0.21834061135371177</v>
      </c>
      <c r="C23" s="129">
        <v>1.9305019305019304</v>
      </c>
      <c r="D23" s="129"/>
      <c r="E23" s="129">
        <v>2.1645021645021645</v>
      </c>
      <c r="F23" s="129">
        <v>0.39370078740157477</v>
      </c>
      <c r="G23" s="129">
        <v>0</v>
      </c>
      <c r="H23" s="129"/>
      <c r="I23" s="129">
        <v>0.73800738007380073</v>
      </c>
      <c r="J23" s="129">
        <v>1.1428571428571428</v>
      </c>
      <c r="K23" s="129"/>
      <c r="L23" s="129">
        <v>0.83682008368200833</v>
      </c>
    </row>
    <row r="24" spans="1:13" s="93" customFormat="1" ht="12" x14ac:dyDescent="0.2">
      <c r="A24" s="115" t="s">
        <v>422</v>
      </c>
      <c r="B24" s="129">
        <v>0</v>
      </c>
      <c r="C24" s="129">
        <v>1.9305019305019304</v>
      </c>
      <c r="D24" s="129"/>
      <c r="E24" s="129">
        <v>0.4329004329004329</v>
      </c>
      <c r="F24" s="129">
        <v>1.1811023622047243</v>
      </c>
      <c r="G24" s="129">
        <v>0.43103448275862066</v>
      </c>
      <c r="H24" s="129"/>
      <c r="I24" s="129">
        <v>0.55350553505535049</v>
      </c>
      <c r="J24" s="129">
        <v>1.1428571428571428</v>
      </c>
      <c r="K24" s="129"/>
      <c r="L24" s="129">
        <v>0.69735006973500702</v>
      </c>
    </row>
    <row r="25" spans="1:13" s="93" customFormat="1" ht="12" x14ac:dyDescent="0.2">
      <c r="A25" s="115" t="s">
        <v>423</v>
      </c>
      <c r="B25" s="129">
        <v>0</v>
      </c>
      <c r="C25" s="129">
        <v>1.9305019305019304</v>
      </c>
      <c r="D25" s="129"/>
      <c r="E25" s="129">
        <v>1.7316017316017316</v>
      </c>
      <c r="F25" s="129">
        <v>0.39370078740157477</v>
      </c>
      <c r="G25" s="129">
        <v>0</v>
      </c>
      <c r="H25" s="129"/>
      <c r="I25" s="129">
        <v>0</v>
      </c>
      <c r="J25" s="129">
        <v>2.8571428571428572</v>
      </c>
      <c r="K25" s="129"/>
      <c r="L25" s="129">
        <v>0.69735006973500702</v>
      </c>
    </row>
    <row r="26" spans="1:13" s="93" customFormat="1" ht="12" x14ac:dyDescent="0.2">
      <c r="A26" s="115" t="s">
        <v>411</v>
      </c>
      <c r="B26" s="129">
        <v>0.65502183406113534</v>
      </c>
      <c r="C26" s="129">
        <v>0.77220077220077221</v>
      </c>
      <c r="D26" s="129"/>
      <c r="E26" s="129">
        <v>1.2987012987012987</v>
      </c>
      <c r="F26" s="129">
        <v>0.39370078740157477</v>
      </c>
      <c r="G26" s="129">
        <v>0.43103448275862066</v>
      </c>
      <c r="H26" s="129"/>
      <c r="I26" s="129">
        <v>0.73800738007380073</v>
      </c>
      <c r="J26" s="129">
        <v>0.5714285714285714</v>
      </c>
      <c r="K26" s="129"/>
      <c r="L26" s="129">
        <v>0.69735006973500702</v>
      </c>
    </row>
    <row r="27" spans="1:13" s="93" customFormat="1" ht="12" x14ac:dyDescent="0.2">
      <c r="A27" s="115" t="s">
        <v>412</v>
      </c>
      <c r="B27" s="129">
        <v>0.87336244541484709</v>
      </c>
      <c r="C27" s="129">
        <v>0.38610038610038611</v>
      </c>
      <c r="D27" s="129"/>
      <c r="E27" s="129">
        <v>0.86580086580086579</v>
      </c>
      <c r="F27" s="129">
        <v>1.1811023622047243</v>
      </c>
      <c r="G27" s="129">
        <v>0</v>
      </c>
      <c r="H27" s="129"/>
      <c r="I27" s="129">
        <v>0.36900369003690037</v>
      </c>
      <c r="J27" s="129">
        <v>1.7142857142857144</v>
      </c>
      <c r="K27" s="129"/>
      <c r="L27" s="129">
        <v>0.69735006973500702</v>
      </c>
    </row>
    <row r="28" spans="1:13" s="93" customFormat="1" ht="12" x14ac:dyDescent="0.2">
      <c r="A28" s="115" t="s">
        <v>424</v>
      </c>
      <c r="B28" s="129">
        <v>0.43668122270742354</v>
      </c>
      <c r="C28" s="129">
        <v>0.38610038610038611</v>
      </c>
      <c r="D28" s="129"/>
      <c r="E28" s="129">
        <v>0</v>
      </c>
      <c r="F28" s="129">
        <v>1.1811023622047243</v>
      </c>
      <c r="G28" s="129">
        <v>0</v>
      </c>
      <c r="H28" s="129"/>
      <c r="I28" s="129">
        <v>0.55350553505535049</v>
      </c>
      <c r="J28" s="129">
        <v>0</v>
      </c>
      <c r="K28" s="129"/>
      <c r="L28" s="129">
        <v>0.41841004184100417</v>
      </c>
    </row>
    <row r="29" spans="1:13" s="93" customFormat="1" ht="12" x14ac:dyDescent="0.2">
      <c r="A29" s="115" t="s">
        <v>429</v>
      </c>
      <c r="B29" s="129">
        <v>0</v>
      </c>
      <c r="C29" s="129">
        <v>0.38610038610038611</v>
      </c>
      <c r="D29" s="129"/>
      <c r="E29" s="129">
        <v>0.4329004329004329</v>
      </c>
      <c r="F29" s="129">
        <v>0</v>
      </c>
      <c r="G29" s="129">
        <v>0</v>
      </c>
      <c r="H29" s="129"/>
      <c r="I29" s="129">
        <v>0</v>
      </c>
      <c r="J29" s="129">
        <v>0.5714285714285714</v>
      </c>
      <c r="K29" s="129"/>
      <c r="L29" s="129">
        <v>0.1394700139470014</v>
      </c>
    </row>
    <row r="30" spans="1:13" s="93" customFormat="1" ht="12" x14ac:dyDescent="0.2">
      <c r="A30" s="115" t="s">
        <v>421</v>
      </c>
      <c r="B30" s="129">
        <v>0</v>
      </c>
      <c r="C30" s="129">
        <v>0.38610038610038611</v>
      </c>
      <c r="D30" s="129"/>
      <c r="E30" s="129">
        <v>0.4329004329004329</v>
      </c>
      <c r="F30" s="129">
        <v>0</v>
      </c>
      <c r="G30" s="129">
        <v>0</v>
      </c>
      <c r="H30" s="129"/>
      <c r="I30" s="129">
        <v>0.18450184501845018</v>
      </c>
      <c r="J30" s="129">
        <v>0</v>
      </c>
      <c r="K30" s="129"/>
      <c r="L30" s="129">
        <v>0.1394700139470014</v>
      </c>
    </row>
    <row r="31" spans="1:13" s="198" customFormat="1" ht="12" x14ac:dyDescent="0.2">
      <c r="A31" s="198" t="s">
        <v>533</v>
      </c>
      <c r="B31" s="129">
        <v>5.4585152838427948</v>
      </c>
      <c r="C31" s="129">
        <v>7.7220077220077217</v>
      </c>
      <c r="D31" s="129"/>
      <c r="E31" s="129">
        <v>5.6277056277056277</v>
      </c>
      <c r="F31" s="129">
        <v>7.8740157480314963</v>
      </c>
      <c r="G31" s="129">
        <v>5.1724137931034484</v>
      </c>
      <c r="H31" s="129"/>
      <c r="I31" s="129">
        <v>7.195571955719557</v>
      </c>
      <c r="J31" s="129">
        <v>3.4285714285714288</v>
      </c>
      <c r="K31" s="129"/>
      <c r="L31" s="129">
        <v>6.2761506276150625</v>
      </c>
      <c r="M31" s="209"/>
    </row>
    <row r="32" spans="1:13" s="93" customFormat="1" ht="12" x14ac:dyDescent="0.2">
      <c r="A32" s="8" t="s">
        <v>0</v>
      </c>
      <c r="B32" s="131">
        <v>99.999999999999986</v>
      </c>
      <c r="C32" s="131">
        <v>99.999999999999986</v>
      </c>
      <c r="D32" s="131"/>
      <c r="E32" s="131">
        <v>100.00000000000001</v>
      </c>
      <c r="F32" s="131">
        <v>100</v>
      </c>
      <c r="G32" s="131">
        <v>99.999999999999986</v>
      </c>
      <c r="H32" s="131"/>
      <c r="I32" s="131">
        <v>99.999999999999986</v>
      </c>
      <c r="J32" s="131">
        <v>100</v>
      </c>
      <c r="K32" s="131"/>
      <c r="L32" s="131">
        <v>100</v>
      </c>
    </row>
    <row r="33" spans="1:1" s="93" customFormat="1" ht="12" x14ac:dyDescent="0.2">
      <c r="A33" s="145" t="s">
        <v>511</v>
      </c>
    </row>
    <row r="34" spans="1:1" x14ac:dyDescent="0.2">
      <c r="A34" s="216"/>
    </row>
  </sheetData>
  <mergeCells count="5">
    <mergeCell ref="A4:A5"/>
    <mergeCell ref="B4:C4"/>
    <mergeCell ref="E4:G4"/>
    <mergeCell ref="I4:J4"/>
    <mergeCell ref="L4:L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I31" sqref="I31"/>
    </sheetView>
  </sheetViews>
  <sheetFormatPr defaultRowHeight="12.75" x14ac:dyDescent="0.2"/>
  <cols>
    <col min="1" max="1" width="38.7109375" style="90" customWidth="1"/>
    <col min="2" max="3" width="11" style="90" customWidth="1"/>
    <col min="4" max="4" width="0.85546875" style="90" customWidth="1"/>
    <col min="5" max="6" width="11" style="90" customWidth="1"/>
    <col min="7" max="7" width="11" style="187" customWidth="1"/>
    <col min="8" max="8" width="0.85546875" style="90" customWidth="1"/>
    <col min="9" max="9" width="11" style="90" customWidth="1"/>
    <col min="10" max="10" width="9.140625" style="90"/>
    <col min="11" max="11" width="0.7109375" style="90" customWidth="1"/>
    <col min="12" max="12" width="9.85546875" style="90" customWidth="1"/>
    <col min="13" max="16384" width="9.140625" style="90"/>
  </cols>
  <sheetData>
    <row r="1" spans="1:13" x14ac:dyDescent="0.2">
      <c r="A1" s="92" t="s">
        <v>534</v>
      </c>
    </row>
    <row r="2" spans="1:13" x14ac:dyDescent="0.2">
      <c r="A2" s="92" t="s">
        <v>500</v>
      </c>
    </row>
    <row r="3" spans="1:13" s="93" customFormat="1" ht="18" customHeight="1" x14ac:dyDescent="0.2"/>
    <row r="4" spans="1:13" s="93" customFormat="1" ht="16.5" customHeight="1" x14ac:dyDescent="0.2">
      <c r="A4" s="232" t="s">
        <v>535</v>
      </c>
      <c r="B4" s="247" t="s">
        <v>225</v>
      </c>
      <c r="C4" s="247"/>
      <c r="D4" s="212"/>
      <c r="E4" s="247" t="s">
        <v>229</v>
      </c>
      <c r="F4" s="247"/>
      <c r="G4" s="247"/>
      <c r="H4" s="95"/>
      <c r="I4" s="234" t="s">
        <v>502</v>
      </c>
      <c r="J4" s="234"/>
      <c r="K4" s="95"/>
      <c r="L4" s="243" t="s">
        <v>0</v>
      </c>
    </row>
    <row r="5" spans="1:13" s="93" customFormat="1" ht="18" customHeight="1" x14ac:dyDescent="0.2">
      <c r="A5" s="233"/>
      <c r="B5" s="213" t="s">
        <v>188</v>
      </c>
      <c r="C5" s="214" t="s">
        <v>189</v>
      </c>
      <c r="D5" s="213"/>
      <c r="E5" s="214" t="s">
        <v>171</v>
      </c>
      <c r="F5" s="213" t="s">
        <v>172</v>
      </c>
      <c r="G5" s="213" t="s">
        <v>230</v>
      </c>
      <c r="H5" s="94"/>
      <c r="I5" s="122" t="s">
        <v>503</v>
      </c>
      <c r="J5" s="122" t="s">
        <v>504</v>
      </c>
      <c r="K5" s="94"/>
      <c r="L5" s="244"/>
    </row>
    <row r="6" spans="1:13" s="93" customFormat="1" ht="7.5" customHeight="1" x14ac:dyDescent="0.2">
      <c r="A6" s="98"/>
      <c r="B6" s="99"/>
      <c r="C6" s="99"/>
      <c r="D6" s="99"/>
      <c r="E6" s="99"/>
      <c r="F6" s="99"/>
      <c r="G6" s="99"/>
      <c r="H6" s="4"/>
      <c r="I6" s="124"/>
    </row>
    <row r="7" spans="1:13" s="93" customFormat="1" ht="24" x14ac:dyDescent="0.2">
      <c r="A7" s="217" t="s">
        <v>536</v>
      </c>
      <c r="B7" s="129">
        <v>52.401746724890828</v>
      </c>
      <c r="C7" s="129">
        <v>39.768339768339764</v>
      </c>
      <c r="D7" s="129"/>
      <c r="E7" s="129">
        <v>54.978354978354979</v>
      </c>
      <c r="F7" s="129">
        <v>28.740157480314959</v>
      </c>
      <c r="G7" s="129">
        <v>61.637931034482762</v>
      </c>
      <c r="H7" s="129"/>
      <c r="I7" s="129">
        <v>55.350553505535061</v>
      </c>
      <c r="J7" s="129">
        <v>24.571428571428573</v>
      </c>
      <c r="K7" s="129"/>
      <c r="L7" s="129">
        <v>47.838214783821478</v>
      </c>
    </row>
    <row r="8" spans="1:13" s="93" customFormat="1" ht="12" x14ac:dyDescent="0.2">
      <c r="A8" s="217" t="s">
        <v>537</v>
      </c>
      <c r="B8" s="129">
        <v>11.353711790393014</v>
      </c>
      <c r="C8" s="129">
        <v>22.007722007722009</v>
      </c>
      <c r="D8" s="129"/>
      <c r="E8" s="129">
        <v>1.7316017316017316</v>
      </c>
      <c r="F8" s="129">
        <v>20.866141732283463</v>
      </c>
      <c r="G8" s="129">
        <v>22.413793103448278</v>
      </c>
      <c r="H8" s="129"/>
      <c r="I8" s="129">
        <v>18.265682656826566</v>
      </c>
      <c r="J8" s="129">
        <v>5.7142857142857144</v>
      </c>
      <c r="K8" s="129"/>
      <c r="L8" s="129">
        <v>15.202231520223153</v>
      </c>
    </row>
    <row r="9" spans="1:13" s="93" customFormat="1" ht="12" x14ac:dyDescent="0.2">
      <c r="A9" s="217" t="s">
        <v>538</v>
      </c>
      <c r="B9" s="129">
        <v>12.663755458515283</v>
      </c>
      <c r="C9" s="129">
        <v>5.7915057915057915</v>
      </c>
      <c r="D9" s="129"/>
      <c r="E9" s="129">
        <v>5.6277056277056277</v>
      </c>
      <c r="F9" s="129">
        <v>23.622047244094489</v>
      </c>
      <c r="G9" s="129">
        <v>0</v>
      </c>
      <c r="H9" s="129"/>
      <c r="I9" s="129">
        <v>0</v>
      </c>
      <c r="J9" s="129">
        <v>41.714285714285715</v>
      </c>
      <c r="K9" s="129"/>
      <c r="L9" s="129">
        <v>10.181311018131103</v>
      </c>
    </row>
    <row r="10" spans="1:13" s="93" customFormat="1" ht="24" x14ac:dyDescent="0.2">
      <c r="A10" s="217" t="s">
        <v>539</v>
      </c>
      <c r="B10" s="129">
        <v>7.2052401746724897</v>
      </c>
      <c r="C10" s="129">
        <v>13.513513513513514</v>
      </c>
      <c r="D10" s="129"/>
      <c r="E10" s="129">
        <v>15.584415584415584</v>
      </c>
      <c r="F10" s="129">
        <v>11.023622047244094</v>
      </c>
      <c r="G10" s="129">
        <v>1.7241379310344827</v>
      </c>
      <c r="H10" s="129"/>
      <c r="I10" s="129">
        <v>10.516605166051662</v>
      </c>
      <c r="J10" s="129">
        <v>6.2857142857142865</v>
      </c>
      <c r="K10" s="129"/>
      <c r="L10" s="129">
        <v>9.4839609483960938</v>
      </c>
    </row>
    <row r="11" spans="1:13" s="93" customFormat="1" ht="24" x14ac:dyDescent="0.2">
      <c r="A11" s="217" t="s">
        <v>540</v>
      </c>
      <c r="B11" s="129">
        <v>0.21834061135371177</v>
      </c>
      <c r="C11" s="129">
        <v>2.3166023166023164</v>
      </c>
      <c r="D11" s="129"/>
      <c r="E11" s="129">
        <v>1.2987012987012987</v>
      </c>
      <c r="F11" s="129">
        <v>1.5748031496062991</v>
      </c>
      <c r="G11" s="129">
        <v>0</v>
      </c>
      <c r="H11" s="129"/>
      <c r="I11" s="129">
        <v>0</v>
      </c>
      <c r="J11" s="129">
        <v>4</v>
      </c>
      <c r="K11" s="129"/>
      <c r="L11" s="129">
        <v>0.97629009762900976</v>
      </c>
    </row>
    <row r="12" spans="1:13" s="93" customFormat="1" ht="12" x14ac:dyDescent="0.2">
      <c r="A12" s="217" t="s">
        <v>541</v>
      </c>
      <c r="B12" s="129">
        <v>0</v>
      </c>
      <c r="C12" s="129">
        <v>0.38610038610038611</v>
      </c>
      <c r="D12" s="129"/>
      <c r="E12" s="129">
        <v>0</v>
      </c>
      <c r="F12" s="129">
        <v>0.39370078740157477</v>
      </c>
      <c r="G12" s="129">
        <v>0</v>
      </c>
      <c r="H12" s="129"/>
      <c r="I12" s="129">
        <v>0</v>
      </c>
      <c r="J12" s="129">
        <v>0.5714285714285714</v>
      </c>
      <c r="K12" s="129"/>
      <c r="L12" s="129">
        <v>0.1394700139470014</v>
      </c>
    </row>
    <row r="13" spans="1:13" s="93" customFormat="1" ht="12" x14ac:dyDescent="0.2">
      <c r="A13" s="217" t="s">
        <v>265</v>
      </c>
      <c r="B13" s="129">
        <v>13.973799126637553</v>
      </c>
      <c r="C13" s="129">
        <v>11.583011583011583</v>
      </c>
      <c r="D13" s="129"/>
      <c r="E13" s="129">
        <v>14.71861471861472</v>
      </c>
      <c r="F13" s="129">
        <v>11.41732283464567</v>
      </c>
      <c r="G13" s="129">
        <v>13.36206896551724</v>
      </c>
      <c r="H13" s="129"/>
      <c r="I13" s="129">
        <v>13.284132841328415</v>
      </c>
      <c r="J13" s="129">
        <v>12.571428571428573</v>
      </c>
      <c r="K13" s="129"/>
      <c r="L13" s="129">
        <v>13.110181311018131</v>
      </c>
    </row>
    <row r="14" spans="1:13" s="93" customFormat="1" ht="12" x14ac:dyDescent="0.2">
      <c r="A14" s="217" t="s">
        <v>447</v>
      </c>
      <c r="B14" s="129">
        <v>2.1834061135371177</v>
      </c>
      <c r="C14" s="129">
        <v>4.6332046332046328</v>
      </c>
      <c r="D14" s="129"/>
      <c r="E14" s="129">
        <v>6.0606060606060606</v>
      </c>
      <c r="F14" s="129">
        <v>2.3622047244094486</v>
      </c>
      <c r="G14" s="129">
        <v>0.86206896551724133</v>
      </c>
      <c r="H14" s="129"/>
      <c r="I14" s="129">
        <v>2.5830258302583027</v>
      </c>
      <c r="J14" s="129">
        <v>4.5714285714285712</v>
      </c>
      <c r="K14" s="129"/>
      <c r="L14" s="129">
        <v>3.0683403068340307</v>
      </c>
    </row>
    <row r="15" spans="1:13" s="198" customFormat="1" ht="12" x14ac:dyDescent="0.2">
      <c r="A15" s="8" t="s">
        <v>0</v>
      </c>
      <c r="B15" s="131">
        <v>100</v>
      </c>
      <c r="C15" s="131">
        <v>99.999999999999986</v>
      </c>
      <c r="D15" s="131"/>
      <c r="E15" s="131">
        <v>100.00000000000001</v>
      </c>
      <c r="F15" s="131">
        <v>100</v>
      </c>
      <c r="G15" s="131">
        <v>100</v>
      </c>
      <c r="H15" s="131">
        <v>0</v>
      </c>
      <c r="I15" s="131">
        <v>100.00000000000001</v>
      </c>
      <c r="J15" s="131">
        <v>100</v>
      </c>
      <c r="K15" s="131"/>
      <c r="L15" s="131">
        <v>99.999999999999986</v>
      </c>
      <c r="M15" s="209"/>
    </row>
    <row r="16" spans="1:13" x14ac:dyDescent="0.2">
      <c r="A16" s="145" t="s">
        <v>511</v>
      </c>
      <c r="B16" s="198"/>
      <c r="C16" s="198"/>
      <c r="D16" s="198"/>
      <c r="E16" s="198"/>
      <c r="F16" s="198"/>
      <c r="G16" s="198"/>
      <c r="H16" s="93"/>
      <c r="I16" s="93"/>
    </row>
    <row r="17" spans="1:1" x14ac:dyDescent="0.2">
      <c r="A17" s="216"/>
    </row>
  </sheetData>
  <mergeCells count="5">
    <mergeCell ref="A4:A5"/>
    <mergeCell ref="B4:C4"/>
    <mergeCell ref="E4:G4"/>
    <mergeCell ref="I4:J4"/>
    <mergeCell ref="L4:L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A22" sqref="A22"/>
    </sheetView>
  </sheetViews>
  <sheetFormatPr defaultRowHeight="15" x14ac:dyDescent="0.25"/>
  <cols>
    <col min="1" max="1" width="44.85546875" customWidth="1"/>
    <col min="2" max="3" width="11.140625" customWidth="1"/>
    <col min="4" max="4" width="17" customWidth="1"/>
    <col min="5" max="5" width="11.28515625" customWidth="1"/>
  </cols>
  <sheetData>
    <row r="1" spans="1:5" x14ac:dyDescent="0.25">
      <c r="A1" s="3" t="s">
        <v>140</v>
      </c>
    </row>
    <row r="2" spans="1:5" x14ac:dyDescent="0.25">
      <c r="A2" s="3"/>
    </row>
    <row r="3" spans="1:5" ht="30" customHeight="1" x14ac:dyDescent="0.25">
      <c r="A3" s="9" t="s">
        <v>28</v>
      </c>
      <c r="B3" s="35" t="s">
        <v>35</v>
      </c>
      <c r="C3" s="35" t="s">
        <v>34</v>
      </c>
      <c r="D3" s="35" t="s">
        <v>30</v>
      </c>
      <c r="E3" s="36" t="s">
        <v>44</v>
      </c>
    </row>
    <row r="4" spans="1:5" ht="12.75" customHeight="1" x14ac:dyDescent="0.25">
      <c r="A4" s="24" t="s">
        <v>19</v>
      </c>
      <c r="B4" s="37"/>
      <c r="C4" s="37"/>
      <c r="D4" s="37"/>
      <c r="E4" s="38"/>
    </row>
    <row r="5" spans="1:5" x14ac:dyDescent="0.25">
      <c r="A5" s="4" t="s">
        <v>22</v>
      </c>
      <c r="B5" s="11">
        <v>0</v>
      </c>
      <c r="C5" s="11">
        <v>0</v>
      </c>
      <c r="D5" s="17">
        <v>1</v>
      </c>
      <c r="E5" s="18">
        <f>C5+B5+D5</f>
        <v>1</v>
      </c>
    </row>
    <row r="6" spans="1:5" x14ac:dyDescent="0.25">
      <c r="A6" s="4" t="s">
        <v>23</v>
      </c>
      <c r="B6" s="11">
        <v>0</v>
      </c>
      <c r="C6" s="11">
        <v>4</v>
      </c>
      <c r="D6" s="17">
        <v>11</v>
      </c>
      <c r="E6" s="18">
        <f t="shared" ref="E6:E9" si="0">C6+B6+D6</f>
        <v>15</v>
      </c>
    </row>
    <row r="7" spans="1:5" x14ac:dyDescent="0.25">
      <c r="A7" s="4" t="s">
        <v>24</v>
      </c>
      <c r="B7" s="11">
        <v>0</v>
      </c>
      <c r="C7" s="11">
        <v>0</v>
      </c>
      <c r="D7" s="17">
        <v>2</v>
      </c>
      <c r="E7" s="18">
        <f t="shared" si="0"/>
        <v>2</v>
      </c>
    </row>
    <row r="8" spans="1:5" x14ac:dyDescent="0.25">
      <c r="A8" s="4" t="s">
        <v>31</v>
      </c>
      <c r="B8" s="17">
        <v>2</v>
      </c>
      <c r="C8" s="11">
        <v>2</v>
      </c>
      <c r="D8" s="17">
        <v>13</v>
      </c>
      <c r="E8" s="18">
        <f t="shared" si="0"/>
        <v>17</v>
      </c>
    </row>
    <row r="9" spans="1:5" x14ac:dyDescent="0.25">
      <c r="A9" s="4" t="s">
        <v>32</v>
      </c>
      <c r="B9" s="17">
        <v>2</v>
      </c>
      <c r="C9" s="11">
        <v>1</v>
      </c>
      <c r="D9" s="17">
        <v>8</v>
      </c>
      <c r="E9" s="18">
        <f t="shared" si="0"/>
        <v>11</v>
      </c>
    </row>
    <row r="10" spans="1:5" x14ac:dyDescent="0.25">
      <c r="A10" s="6" t="s">
        <v>20</v>
      </c>
      <c r="B10" s="17"/>
      <c r="C10" s="11"/>
      <c r="D10" s="17"/>
      <c r="E10" s="18"/>
    </row>
    <row r="11" spans="1:5" x14ac:dyDescent="0.25">
      <c r="A11" s="4" t="s">
        <v>25</v>
      </c>
      <c r="B11" s="17">
        <v>1</v>
      </c>
      <c r="C11" s="11">
        <v>0</v>
      </c>
      <c r="D11" s="17">
        <v>3</v>
      </c>
      <c r="E11" s="18">
        <f t="shared" ref="E11:E14" si="1">C11+B11+D11</f>
        <v>4</v>
      </c>
    </row>
    <row r="12" spans="1:5" x14ac:dyDescent="0.25">
      <c r="A12" s="4" t="s">
        <v>26</v>
      </c>
      <c r="B12" s="17">
        <v>0</v>
      </c>
      <c r="C12" s="11">
        <v>1</v>
      </c>
      <c r="D12" s="17">
        <v>3</v>
      </c>
      <c r="E12" s="18">
        <f t="shared" si="1"/>
        <v>4</v>
      </c>
    </row>
    <row r="13" spans="1:5" x14ac:dyDescent="0.25">
      <c r="A13" s="4" t="s">
        <v>33</v>
      </c>
      <c r="B13" s="11">
        <v>0</v>
      </c>
      <c r="C13" s="11">
        <v>0</v>
      </c>
      <c r="D13" s="17">
        <v>6</v>
      </c>
      <c r="E13" s="18">
        <f t="shared" si="1"/>
        <v>6</v>
      </c>
    </row>
    <row r="14" spans="1:5" x14ac:dyDescent="0.25">
      <c r="A14" s="4" t="s">
        <v>31</v>
      </c>
      <c r="B14" s="11">
        <v>5</v>
      </c>
      <c r="C14" s="11">
        <v>4</v>
      </c>
      <c r="D14" s="17">
        <v>23</v>
      </c>
      <c r="E14" s="18">
        <f t="shared" si="1"/>
        <v>32</v>
      </c>
    </row>
    <row r="15" spans="1:5" x14ac:dyDescent="0.25">
      <c r="A15" s="6" t="s">
        <v>21</v>
      </c>
      <c r="B15" s="11"/>
      <c r="C15" s="11"/>
      <c r="D15" s="17"/>
      <c r="E15" s="18"/>
    </row>
    <row r="16" spans="1:5" x14ac:dyDescent="0.25">
      <c r="A16" s="4" t="s">
        <v>27</v>
      </c>
      <c r="B16" s="11">
        <v>0</v>
      </c>
      <c r="C16" s="11">
        <v>0</v>
      </c>
      <c r="D16" s="17">
        <v>10</v>
      </c>
      <c r="E16" s="18">
        <f t="shared" ref="E16:E18" si="2">C16+B16+D16</f>
        <v>10</v>
      </c>
    </row>
    <row r="17" spans="1:5" x14ac:dyDescent="0.25">
      <c r="A17" s="85" t="s">
        <v>135</v>
      </c>
      <c r="B17" s="11"/>
      <c r="C17" s="11"/>
      <c r="D17" s="17"/>
      <c r="E17" s="18"/>
    </row>
    <row r="18" spans="1:5" x14ac:dyDescent="0.25">
      <c r="A18" s="4" t="s">
        <v>133</v>
      </c>
      <c r="B18" s="11">
        <v>4</v>
      </c>
      <c r="C18" s="11">
        <v>1</v>
      </c>
      <c r="D18" s="17">
        <v>9</v>
      </c>
      <c r="E18" s="18">
        <f t="shared" si="2"/>
        <v>14</v>
      </c>
    </row>
    <row r="19" spans="1:5" s="2" customFormat="1" x14ac:dyDescent="0.25">
      <c r="A19" s="77" t="s">
        <v>0</v>
      </c>
      <c r="B19" s="78">
        <f>SUM(B5:B18)</f>
        <v>14</v>
      </c>
      <c r="C19" s="78">
        <f t="shared" ref="C19:D19" si="3">SUM(C5:C18)</f>
        <v>13</v>
      </c>
      <c r="D19" s="78">
        <f t="shared" si="3"/>
        <v>89</v>
      </c>
      <c r="E19" s="78">
        <f>SUM(E5:E18)</f>
        <v>116</v>
      </c>
    </row>
    <row r="20" spans="1:5" s="2" customFormat="1" x14ac:dyDescent="0.25">
      <c r="A20" s="79" t="s">
        <v>111</v>
      </c>
      <c r="B20" s="80">
        <f>B19/$E19*100</f>
        <v>12.068965517241379</v>
      </c>
      <c r="C20" s="80">
        <f t="shared" ref="C20:E20" si="4">C19/$E19*100</f>
        <v>11.206896551724139</v>
      </c>
      <c r="D20" s="80">
        <f t="shared" si="4"/>
        <v>76.724137931034491</v>
      </c>
      <c r="E20" s="80">
        <f t="shared" si="4"/>
        <v>100</v>
      </c>
    </row>
    <row r="21" spans="1:5" x14ac:dyDescent="0.25">
      <c r="A21" s="15" t="s">
        <v>142</v>
      </c>
    </row>
    <row r="22" spans="1:5" x14ac:dyDescent="0.25">
      <c r="A22" s="14"/>
    </row>
    <row r="23" spans="1:5" x14ac:dyDescent="0.25">
      <c r="A23" s="14"/>
    </row>
    <row r="24" spans="1:5" x14ac:dyDescent="0.25">
      <c r="A24" s="14"/>
    </row>
    <row r="25" spans="1:5" x14ac:dyDescent="0.25">
      <c r="A25" s="14"/>
      <c r="B25" s="19"/>
      <c r="C25" s="16"/>
    </row>
    <row r="26" spans="1:5" x14ac:dyDescent="0.25">
      <c r="A26" s="14"/>
      <c r="B26" s="19"/>
      <c r="C26" s="16"/>
    </row>
    <row r="27" spans="1:5" x14ac:dyDescent="0.25">
      <c r="A27" s="14"/>
      <c r="B27" s="19"/>
      <c r="C27" s="16"/>
    </row>
    <row r="28" spans="1:5" x14ac:dyDescent="0.25">
      <c r="A28" s="14"/>
      <c r="B28" s="19"/>
      <c r="C28" s="16"/>
    </row>
    <row r="29" spans="1:5" x14ac:dyDescent="0.25">
      <c r="A29" s="14"/>
    </row>
    <row r="30" spans="1:5" x14ac:dyDescent="0.25">
      <c r="A30" s="14"/>
    </row>
    <row r="31" spans="1:5" x14ac:dyDescent="0.25">
      <c r="A31" s="14"/>
    </row>
    <row r="32" spans="1:5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activeCell="I14" sqref="I14"/>
    </sheetView>
  </sheetViews>
  <sheetFormatPr defaultRowHeight="12.75" x14ac:dyDescent="0.2"/>
  <cols>
    <col min="1" max="1" width="30.140625" style="90" customWidth="1"/>
    <col min="2" max="3" width="13.28515625" style="90" customWidth="1"/>
    <col min="4" max="4" width="0.85546875" style="90" customWidth="1"/>
    <col min="5" max="6" width="11.5703125" style="90" customWidth="1"/>
    <col min="7" max="7" width="11.5703125" style="187" customWidth="1"/>
    <col min="8" max="8" width="0.85546875" style="90" customWidth="1"/>
    <col min="9" max="10" width="12.7109375" style="90" customWidth="1"/>
    <col min="11" max="11" width="0.85546875" style="90" customWidth="1"/>
    <col min="12" max="12" width="11" style="90" customWidth="1"/>
    <col min="13" max="16384" width="9.140625" style="90"/>
  </cols>
  <sheetData>
    <row r="1" spans="1:12" x14ac:dyDescent="0.2">
      <c r="A1" s="92" t="s">
        <v>542</v>
      </c>
    </row>
    <row r="2" spans="1:12" x14ac:dyDescent="0.2">
      <c r="A2" s="92" t="s">
        <v>543</v>
      </c>
    </row>
    <row r="3" spans="1:12" s="93" customFormat="1" ht="18" customHeight="1" x14ac:dyDescent="0.2"/>
    <row r="4" spans="1:12" s="93" customFormat="1" ht="16.5" customHeight="1" x14ac:dyDescent="0.2">
      <c r="A4" s="232" t="s">
        <v>326</v>
      </c>
      <c r="B4" s="247" t="s">
        <v>225</v>
      </c>
      <c r="C4" s="247"/>
      <c r="D4" s="212"/>
      <c r="E4" s="247" t="s">
        <v>229</v>
      </c>
      <c r="F4" s="247"/>
      <c r="G4" s="247"/>
      <c r="H4" s="95"/>
      <c r="I4" s="234" t="s">
        <v>502</v>
      </c>
      <c r="J4" s="234"/>
      <c r="K4" s="95"/>
      <c r="L4" s="243" t="s">
        <v>0</v>
      </c>
    </row>
    <row r="5" spans="1:12" s="93" customFormat="1" ht="12" x14ac:dyDescent="0.2">
      <c r="A5" s="233"/>
      <c r="B5" s="213" t="s">
        <v>188</v>
      </c>
      <c r="C5" s="214" t="s">
        <v>189</v>
      </c>
      <c r="D5" s="213"/>
      <c r="E5" s="214" t="s">
        <v>171</v>
      </c>
      <c r="F5" s="213" t="s">
        <v>172</v>
      </c>
      <c r="G5" s="213" t="s">
        <v>230</v>
      </c>
      <c r="H5" s="94"/>
      <c r="I5" s="122" t="s">
        <v>503</v>
      </c>
      <c r="J5" s="122" t="s">
        <v>504</v>
      </c>
      <c r="K5" s="94"/>
      <c r="L5" s="244"/>
    </row>
    <row r="6" spans="1:12" s="93" customFormat="1" ht="7.5" customHeight="1" x14ac:dyDescent="0.2">
      <c r="A6" s="98"/>
      <c r="B6" s="99"/>
      <c r="C6" s="99"/>
      <c r="D6" s="99"/>
      <c r="E6" s="99"/>
      <c r="F6" s="99"/>
      <c r="G6" s="99"/>
      <c r="H6" s="4"/>
      <c r="I6" s="124"/>
    </row>
    <row r="7" spans="1:12" s="93" customFormat="1" ht="12" x14ac:dyDescent="0.2">
      <c r="A7" s="115" t="s">
        <v>328</v>
      </c>
      <c r="B7" s="129">
        <v>53.275109170305676</v>
      </c>
      <c r="C7" s="129">
        <v>42.084942084942085</v>
      </c>
      <c r="D7" s="129"/>
      <c r="E7" s="129">
        <v>56.709956709956714</v>
      </c>
      <c r="F7" s="129">
        <v>40.551181102362207</v>
      </c>
      <c r="G7" s="129">
        <v>51.293103448275865</v>
      </c>
      <c r="H7" s="129"/>
      <c r="I7" s="129">
        <v>47.785977859778598</v>
      </c>
      <c r="J7" s="129">
        <v>53.714285714285715</v>
      </c>
      <c r="K7" s="129"/>
      <c r="L7" s="129">
        <v>49.232914923291496</v>
      </c>
    </row>
    <row r="8" spans="1:12" s="93" customFormat="1" ht="12" x14ac:dyDescent="0.2">
      <c r="A8" s="115" t="s">
        <v>332</v>
      </c>
      <c r="B8" s="129">
        <v>16.812227074235807</v>
      </c>
      <c r="C8" s="129">
        <v>27.027027027027028</v>
      </c>
      <c r="D8" s="129"/>
      <c r="E8" s="129">
        <v>43.290043290043286</v>
      </c>
      <c r="F8" s="129">
        <v>15.748031496062993</v>
      </c>
      <c r="G8" s="129">
        <v>3.0172413793103448</v>
      </c>
      <c r="H8" s="129"/>
      <c r="I8" s="129">
        <v>23.985239852398525</v>
      </c>
      <c r="J8" s="129">
        <v>9.7142857142857135</v>
      </c>
      <c r="K8" s="129"/>
      <c r="L8" s="129">
        <v>20.502092050209207</v>
      </c>
    </row>
    <row r="9" spans="1:12" s="93" customFormat="1" ht="12" x14ac:dyDescent="0.2">
      <c r="A9" s="115" t="s">
        <v>327</v>
      </c>
      <c r="B9" s="129">
        <v>50.21834061135371</v>
      </c>
      <c r="C9" s="129">
        <v>50.579150579150578</v>
      </c>
      <c r="D9" s="129"/>
      <c r="E9" s="129">
        <v>69.696969696969703</v>
      </c>
      <c r="F9" s="129">
        <v>50.787401574803148</v>
      </c>
      <c r="G9" s="129">
        <v>30.603448275862068</v>
      </c>
      <c r="H9" s="129"/>
      <c r="I9" s="129">
        <v>45.756457564575648</v>
      </c>
      <c r="J9" s="129">
        <v>64.571428571428569</v>
      </c>
      <c r="K9" s="129"/>
      <c r="L9" s="129">
        <v>50.348675034867505</v>
      </c>
    </row>
    <row r="10" spans="1:12" s="93" customFormat="1" ht="12" x14ac:dyDescent="0.2">
      <c r="A10" s="115" t="s">
        <v>393</v>
      </c>
      <c r="B10" s="129">
        <v>4.1484716157205241</v>
      </c>
      <c r="C10" s="129">
        <v>5.7915057915057915</v>
      </c>
      <c r="D10" s="129"/>
      <c r="E10" s="129">
        <v>8.6580086580086579</v>
      </c>
      <c r="F10" s="129">
        <v>5.5118110236220472</v>
      </c>
      <c r="G10" s="129">
        <v>0</v>
      </c>
      <c r="H10" s="129"/>
      <c r="I10" s="129">
        <v>4.428044280442804</v>
      </c>
      <c r="J10" s="129">
        <v>5.7142857142857144</v>
      </c>
      <c r="K10" s="129"/>
      <c r="L10" s="129">
        <v>4.7419804741980469</v>
      </c>
    </row>
    <row r="11" spans="1:12" s="93" customFormat="1" ht="12" x14ac:dyDescent="0.2">
      <c r="A11" s="115" t="s">
        <v>316</v>
      </c>
      <c r="B11" s="129">
        <v>3.0567685589519651</v>
      </c>
      <c r="C11" s="129">
        <v>7.7220077220077217</v>
      </c>
      <c r="D11" s="129"/>
      <c r="E11" s="129">
        <v>9.0909090909090917</v>
      </c>
      <c r="F11" s="129">
        <v>4.7244094488188972</v>
      </c>
      <c r="G11" s="129">
        <v>0.43103448275862066</v>
      </c>
      <c r="H11" s="129"/>
      <c r="I11" s="129">
        <v>5.1660516605166054</v>
      </c>
      <c r="J11" s="129">
        <v>3.4285714285714288</v>
      </c>
      <c r="K11" s="129"/>
      <c r="L11" s="129">
        <v>4.7419804741980469</v>
      </c>
    </row>
    <row r="12" spans="1:12" s="93" customFormat="1" ht="13.5" customHeight="1" x14ac:dyDescent="0.2">
      <c r="A12" s="115" t="s">
        <v>544</v>
      </c>
      <c r="B12" s="129">
        <v>1.5283842794759825</v>
      </c>
      <c r="C12" s="129">
        <v>1.1583011583011582</v>
      </c>
      <c r="D12" s="129"/>
      <c r="E12" s="129">
        <v>3.0303030303030303</v>
      </c>
      <c r="F12" s="129">
        <v>1.1811023622047243</v>
      </c>
      <c r="G12" s="129">
        <v>0</v>
      </c>
      <c r="H12" s="129"/>
      <c r="I12" s="129">
        <v>0.73800738007380073</v>
      </c>
      <c r="J12" s="129">
        <v>3.4285714285714288</v>
      </c>
      <c r="K12" s="129"/>
      <c r="L12" s="129">
        <v>1.394700139470014</v>
      </c>
    </row>
    <row r="13" spans="1:12" s="93" customFormat="1" ht="12" x14ac:dyDescent="0.2">
      <c r="A13" s="115" t="s">
        <v>545</v>
      </c>
      <c r="B13" s="129">
        <v>2.4017467248908297</v>
      </c>
      <c r="C13" s="129">
        <v>2.3166023166023164</v>
      </c>
      <c r="D13" s="129"/>
      <c r="E13" s="129">
        <v>1.7316017316017316</v>
      </c>
      <c r="F13" s="129">
        <v>3.1496062992125982</v>
      </c>
      <c r="G13" s="129">
        <v>2.1551724137931036</v>
      </c>
      <c r="H13" s="129"/>
      <c r="I13" s="129">
        <v>1.8450184501845017</v>
      </c>
      <c r="J13" s="129">
        <v>4</v>
      </c>
      <c r="K13" s="129"/>
      <c r="L13" s="129">
        <v>2.3709902370990235</v>
      </c>
    </row>
    <row r="14" spans="1:12" s="93" customFormat="1" ht="13.5" customHeight="1" x14ac:dyDescent="0.2">
      <c r="A14" s="115" t="s">
        <v>546</v>
      </c>
      <c r="B14" s="142">
        <v>4.1484716157205241</v>
      </c>
      <c r="C14" s="142">
        <v>3.4749034749034751</v>
      </c>
      <c r="D14" s="142"/>
      <c r="E14" s="142">
        <v>3.8961038961038961</v>
      </c>
      <c r="F14" s="142">
        <v>7.4803149606299222</v>
      </c>
      <c r="G14" s="142">
        <v>0</v>
      </c>
      <c r="H14" s="142"/>
      <c r="I14" s="129">
        <v>0</v>
      </c>
      <c r="J14" s="142">
        <v>16</v>
      </c>
      <c r="K14" s="142"/>
      <c r="L14" s="142">
        <v>3.905160390516039</v>
      </c>
    </row>
    <row r="15" spans="1:12" s="93" customFormat="1" ht="12" x14ac:dyDescent="0.2">
      <c r="A15" s="181" t="s">
        <v>265</v>
      </c>
      <c r="B15" s="182">
        <v>40.611353711790393</v>
      </c>
      <c r="C15" s="182">
        <v>32.818532818532816</v>
      </c>
      <c r="D15" s="182"/>
      <c r="E15" s="182">
        <v>7.7922077922077921</v>
      </c>
      <c r="F15" s="182">
        <v>37.401574803149607</v>
      </c>
      <c r="G15" s="182">
        <v>68.103448275862064</v>
      </c>
      <c r="H15" s="182"/>
      <c r="I15" s="182">
        <v>42.988929889298895</v>
      </c>
      <c r="J15" s="182">
        <v>21.714285714285715</v>
      </c>
      <c r="K15" s="182"/>
      <c r="L15" s="182">
        <v>37.796373779637378</v>
      </c>
    </row>
    <row r="16" spans="1:12" s="198" customFormat="1" ht="12" x14ac:dyDescent="0.2">
      <c r="A16" s="145" t="s">
        <v>511</v>
      </c>
      <c r="H16" s="209"/>
      <c r="I16" s="209"/>
      <c r="J16" s="209"/>
      <c r="K16" s="209"/>
    </row>
    <row r="17" spans="1:1" x14ac:dyDescent="0.2">
      <c r="A17" s="216"/>
    </row>
    <row r="22" spans="1:1" ht="15" x14ac:dyDescent="0.25">
      <c r="A22"/>
    </row>
    <row r="23" spans="1:1" ht="15" x14ac:dyDescent="0.25">
      <c r="A23"/>
    </row>
    <row r="24" spans="1:1" ht="15" x14ac:dyDescent="0.25">
      <c r="A24"/>
    </row>
    <row r="25" spans="1:1" ht="15" x14ac:dyDescent="0.25">
      <c r="A25"/>
    </row>
    <row r="26" spans="1:1" ht="15" x14ac:dyDescent="0.25">
      <c r="A26"/>
    </row>
    <row r="27" spans="1:1" ht="15" x14ac:dyDescent="0.25">
      <c r="A27"/>
    </row>
    <row r="28" spans="1:1" ht="15" x14ac:dyDescent="0.25">
      <c r="A28"/>
    </row>
    <row r="29" spans="1:1" ht="15" x14ac:dyDescent="0.25">
      <c r="A29"/>
    </row>
    <row r="30" spans="1:1" ht="15" x14ac:dyDescent="0.25">
      <c r="A30"/>
    </row>
  </sheetData>
  <mergeCells count="5">
    <mergeCell ref="A4:A5"/>
    <mergeCell ref="B4:C4"/>
    <mergeCell ref="E4:G4"/>
    <mergeCell ref="I4:J4"/>
    <mergeCell ref="L4:L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Normal="100" workbookViewId="0">
      <selection activeCell="A23" sqref="A23"/>
    </sheetView>
  </sheetViews>
  <sheetFormatPr defaultRowHeight="15" x14ac:dyDescent="0.25"/>
  <cols>
    <col min="1" max="1" width="46.7109375" customWidth="1"/>
    <col min="2" max="2" width="12.140625" customWidth="1"/>
    <col min="3" max="3" width="0.85546875" customWidth="1"/>
    <col min="4" max="5" width="12.140625" customWidth="1"/>
    <col min="6" max="6" width="0.85546875" customWidth="1"/>
    <col min="7" max="8" width="11.7109375" customWidth="1"/>
    <col min="9" max="9" width="0.85546875" customWidth="1"/>
    <col min="10" max="11" width="11.7109375" customWidth="1"/>
    <col min="12" max="12" width="0.85546875" customWidth="1"/>
    <col min="13" max="14" width="11.7109375" customWidth="1"/>
  </cols>
  <sheetData>
    <row r="1" spans="1:14" x14ac:dyDescent="0.25">
      <c r="A1" s="58" t="s">
        <v>157</v>
      </c>
    </row>
    <row r="2" spans="1:14" ht="13.5" customHeight="1" x14ac:dyDescent="0.25">
      <c r="A2" s="3"/>
      <c r="H2" s="11"/>
    </row>
    <row r="3" spans="1:14" ht="13.5" customHeight="1" x14ac:dyDescent="0.25">
      <c r="A3" s="42"/>
      <c r="B3" s="43"/>
      <c r="C3" s="43"/>
      <c r="D3" s="226" t="s">
        <v>129</v>
      </c>
      <c r="E3" s="226"/>
      <c r="F3" s="43"/>
      <c r="G3" s="226" t="s">
        <v>45</v>
      </c>
      <c r="H3" s="226"/>
      <c r="I3" s="43"/>
      <c r="J3" s="226" t="s">
        <v>85</v>
      </c>
      <c r="K3" s="226"/>
      <c r="L3" s="43"/>
      <c r="M3" s="226" t="s">
        <v>156</v>
      </c>
      <c r="N3" s="226"/>
    </row>
    <row r="4" spans="1:14" x14ac:dyDescent="0.25">
      <c r="A4" s="52" t="s">
        <v>28</v>
      </c>
      <c r="B4" s="53" t="s">
        <v>159</v>
      </c>
      <c r="C4" s="53"/>
      <c r="D4" s="54" t="s">
        <v>46</v>
      </c>
      <c r="E4" s="54" t="s">
        <v>130</v>
      </c>
      <c r="F4" s="53"/>
      <c r="G4" s="54" t="s">
        <v>46</v>
      </c>
      <c r="H4" s="54" t="s">
        <v>47</v>
      </c>
      <c r="I4" s="55"/>
      <c r="J4" s="54" t="s">
        <v>46</v>
      </c>
      <c r="K4" s="54" t="s">
        <v>47</v>
      </c>
      <c r="L4" s="88"/>
      <c r="M4" s="54" t="s">
        <v>46</v>
      </c>
      <c r="N4" s="54" t="s">
        <v>47</v>
      </c>
    </row>
    <row r="5" spans="1:14" ht="12.75" customHeight="1" x14ac:dyDescent="0.25">
      <c r="A5" s="6" t="s">
        <v>19</v>
      </c>
      <c r="B5" s="31"/>
      <c r="C5" s="31"/>
      <c r="D5" s="82"/>
      <c r="E5" s="82"/>
      <c r="F5" s="31"/>
      <c r="G5" s="32"/>
      <c r="H5" s="10"/>
    </row>
    <row r="6" spans="1:14" x14ac:dyDescent="0.25">
      <c r="A6" s="4" t="s">
        <v>22</v>
      </c>
      <c r="B6" s="11">
        <v>1</v>
      </c>
      <c r="C6" s="11"/>
      <c r="D6" s="83">
        <v>10</v>
      </c>
      <c r="E6" s="84">
        <f>D6/B6</f>
        <v>10</v>
      </c>
      <c r="F6" s="11"/>
      <c r="G6" s="11">
        <v>10</v>
      </c>
      <c r="H6" s="84">
        <f>G6/B6</f>
        <v>10</v>
      </c>
      <c r="J6" s="11">
        <v>10</v>
      </c>
      <c r="K6" s="84">
        <f>J6/B6</f>
        <v>10</v>
      </c>
      <c r="M6" s="11">
        <v>0</v>
      </c>
      <c r="N6" s="84">
        <f>M6/E6</f>
        <v>0</v>
      </c>
    </row>
    <row r="7" spans="1:14" x14ac:dyDescent="0.25">
      <c r="A7" s="4" t="s">
        <v>23</v>
      </c>
      <c r="B7" s="11">
        <v>15</v>
      </c>
      <c r="C7" s="11"/>
      <c r="D7" s="83">
        <v>3</v>
      </c>
      <c r="E7" s="84">
        <f t="shared" ref="E7:E20" si="0">D7/B7</f>
        <v>0.2</v>
      </c>
      <c r="F7" s="11"/>
      <c r="G7" s="11">
        <v>135</v>
      </c>
      <c r="H7" s="84">
        <f t="shared" ref="H7:H17" si="1">G7/B7</f>
        <v>9</v>
      </c>
      <c r="J7" s="11">
        <v>166</v>
      </c>
      <c r="K7" s="84">
        <f t="shared" ref="K7:K8" si="2">J7/B7</f>
        <v>11.066666666666666</v>
      </c>
      <c r="M7" s="11">
        <v>0</v>
      </c>
      <c r="N7" s="84">
        <f t="shared" ref="N7:N8" si="3">M7/E7</f>
        <v>0</v>
      </c>
    </row>
    <row r="8" spans="1:14" x14ac:dyDescent="0.25">
      <c r="A8" s="4" t="s">
        <v>24</v>
      </c>
      <c r="B8" s="11">
        <v>2</v>
      </c>
      <c r="C8" s="11"/>
      <c r="D8" s="83">
        <v>2</v>
      </c>
      <c r="E8" s="84">
        <f t="shared" si="0"/>
        <v>1</v>
      </c>
      <c r="F8" s="11"/>
      <c r="G8" s="11">
        <v>13</v>
      </c>
      <c r="H8" s="84">
        <f t="shared" si="1"/>
        <v>6.5</v>
      </c>
      <c r="J8" s="11">
        <v>15</v>
      </c>
      <c r="K8" s="84">
        <f t="shared" si="2"/>
        <v>7.5</v>
      </c>
      <c r="M8" s="11">
        <v>0</v>
      </c>
      <c r="N8" s="84">
        <f t="shared" si="3"/>
        <v>0</v>
      </c>
    </row>
    <row r="9" spans="1:14" x14ac:dyDescent="0.25">
      <c r="A9" s="4" t="s">
        <v>31</v>
      </c>
      <c r="B9" s="11">
        <v>17</v>
      </c>
      <c r="C9" s="11"/>
      <c r="D9" s="83">
        <v>9</v>
      </c>
      <c r="E9" s="84">
        <f t="shared" si="0"/>
        <v>0.52941176470588236</v>
      </c>
      <c r="F9" s="11"/>
      <c r="G9" s="11">
        <v>141</v>
      </c>
      <c r="H9" s="84">
        <f>G9/16</f>
        <v>8.8125</v>
      </c>
      <c r="J9" s="11">
        <v>143</v>
      </c>
      <c r="K9" s="84">
        <f>J9/16</f>
        <v>8.9375</v>
      </c>
      <c r="M9" s="11">
        <v>2</v>
      </c>
      <c r="N9" s="84">
        <f>M9/16</f>
        <v>0.125</v>
      </c>
    </row>
    <row r="10" spans="1:14" x14ac:dyDescent="0.25">
      <c r="A10" s="4" t="s">
        <v>32</v>
      </c>
      <c r="B10" s="11">
        <v>12</v>
      </c>
      <c r="C10" s="11"/>
      <c r="D10" s="83">
        <v>14</v>
      </c>
      <c r="E10" s="84">
        <f t="shared" si="0"/>
        <v>1.1666666666666667</v>
      </c>
      <c r="F10" s="11"/>
      <c r="G10" s="11">
        <v>140</v>
      </c>
      <c r="H10" s="84">
        <f>G10/11</f>
        <v>12.727272727272727</v>
      </c>
      <c r="J10" s="11">
        <v>146</v>
      </c>
      <c r="K10" s="84">
        <f>J10/11</f>
        <v>13.272727272727273</v>
      </c>
      <c r="M10" s="11">
        <v>5</v>
      </c>
      <c r="N10" s="84">
        <f>M10/11</f>
        <v>0.45454545454545453</v>
      </c>
    </row>
    <row r="11" spans="1:14" x14ac:dyDescent="0.25">
      <c r="A11" s="6" t="s">
        <v>20</v>
      </c>
      <c r="B11" s="11"/>
      <c r="C11" s="11"/>
      <c r="D11" s="83"/>
      <c r="E11" s="84"/>
      <c r="F11" s="11"/>
      <c r="G11" s="11"/>
      <c r="H11" s="84"/>
      <c r="J11" s="11"/>
      <c r="K11" s="84"/>
      <c r="M11" s="11"/>
      <c r="N11" s="84"/>
    </row>
    <row r="12" spans="1:14" x14ac:dyDescent="0.25">
      <c r="A12" s="4" t="s">
        <v>25</v>
      </c>
      <c r="B12" s="11">
        <v>4</v>
      </c>
      <c r="C12" s="11"/>
      <c r="D12" s="83">
        <v>29</v>
      </c>
      <c r="E12" s="84">
        <f t="shared" si="0"/>
        <v>7.25</v>
      </c>
      <c r="F12" s="11"/>
      <c r="G12" s="11">
        <v>31</v>
      </c>
      <c r="H12" s="84">
        <f t="shared" si="1"/>
        <v>7.75</v>
      </c>
      <c r="J12" s="11">
        <v>33</v>
      </c>
      <c r="K12" s="84">
        <f>J12/B12</f>
        <v>8.25</v>
      </c>
      <c r="M12" s="11">
        <v>3</v>
      </c>
      <c r="N12" s="84">
        <f>M12/E12</f>
        <v>0.41379310344827586</v>
      </c>
    </row>
    <row r="13" spans="1:14" x14ac:dyDescent="0.25">
      <c r="A13" s="4" t="s">
        <v>26</v>
      </c>
      <c r="B13" s="11">
        <v>4</v>
      </c>
      <c r="C13" s="11"/>
      <c r="D13" s="83">
        <v>1</v>
      </c>
      <c r="E13" s="84">
        <f t="shared" si="0"/>
        <v>0.25</v>
      </c>
      <c r="F13" s="11"/>
      <c r="G13" s="11">
        <v>35</v>
      </c>
      <c r="H13" s="84">
        <f t="shared" si="1"/>
        <v>8.75</v>
      </c>
      <c r="J13" s="11">
        <v>36</v>
      </c>
      <c r="K13" s="84">
        <f t="shared" ref="K13:K15" si="4">J13/B13</f>
        <v>9</v>
      </c>
      <c r="M13" s="11">
        <v>0</v>
      </c>
      <c r="N13" s="84">
        <f t="shared" ref="N13:N15" si="5">M13/E13</f>
        <v>0</v>
      </c>
    </row>
    <row r="14" spans="1:14" x14ac:dyDescent="0.25">
      <c r="A14" s="4" t="s">
        <v>33</v>
      </c>
      <c r="B14" s="11">
        <v>6</v>
      </c>
      <c r="C14" s="11"/>
      <c r="D14" s="83">
        <v>1</v>
      </c>
      <c r="E14" s="84">
        <f t="shared" si="0"/>
        <v>0.16666666666666666</v>
      </c>
      <c r="F14" s="11"/>
      <c r="G14" s="11">
        <v>33</v>
      </c>
      <c r="H14" s="84">
        <f t="shared" si="1"/>
        <v>5.5</v>
      </c>
      <c r="J14" s="11">
        <v>33</v>
      </c>
      <c r="K14" s="84">
        <f t="shared" si="4"/>
        <v>5.5</v>
      </c>
      <c r="M14" s="11">
        <v>2</v>
      </c>
      <c r="N14" s="84">
        <f t="shared" si="5"/>
        <v>12</v>
      </c>
    </row>
    <row r="15" spans="1:14" x14ac:dyDescent="0.25">
      <c r="A15" s="4" t="s">
        <v>31</v>
      </c>
      <c r="B15" s="11">
        <v>32</v>
      </c>
      <c r="C15" s="11"/>
      <c r="D15" s="83">
        <v>31</v>
      </c>
      <c r="E15" s="84">
        <f t="shared" si="0"/>
        <v>0.96875</v>
      </c>
      <c r="F15" s="11"/>
      <c r="G15" s="11">
        <v>292</v>
      </c>
      <c r="H15" s="84">
        <f t="shared" si="1"/>
        <v>9.125</v>
      </c>
      <c r="J15" s="11">
        <v>293</v>
      </c>
      <c r="K15" s="84">
        <f t="shared" si="4"/>
        <v>9.15625</v>
      </c>
      <c r="M15" s="11">
        <v>12</v>
      </c>
      <c r="N15" s="84">
        <f t="shared" si="5"/>
        <v>12.387096774193548</v>
      </c>
    </row>
    <row r="16" spans="1:14" x14ac:dyDescent="0.25">
      <c r="A16" s="6" t="s">
        <v>21</v>
      </c>
      <c r="B16" s="11"/>
      <c r="C16" s="11"/>
      <c r="D16" s="83"/>
      <c r="E16" s="84"/>
      <c r="F16" s="11"/>
      <c r="G16" s="11"/>
      <c r="H16" s="84"/>
      <c r="J16" s="11"/>
      <c r="K16" s="84"/>
      <c r="M16" s="11"/>
      <c r="N16" s="84"/>
    </row>
    <row r="17" spans="1:23" x14ac:dyDescent="0.25">
      <c r="A17" s="4" t="s">
        <v>27</v>
      </c>
      <c r="B17" s="11">
        <v>10</v>
      </c>
      <c r="C17" s="11"/>
      <c r="D17" s="83">
        <v>3</v>
      </c>
      <c r="E17" s="84">
        <f t="shared" si="0"/>
        <v>0.3</v>
      </c>
      <c r="F17" s="11"/>
      <c r="G17" s="11">
        <v>57</v>
      </c>
      <c r="H17" s="84">
        <f t="shared" si="1"/>
        <v>5.7</v>
      </c>
      <c r="J17" s="11">
        <v>105</v>
      </c>
      <c r="K17" s="84">
        <f>J17/B17</f>
        <v>10.5</v>
      </c>
      <c r="M17" s="11">
        <v>0</v>
      </c>
      <c r="N17" s="84">
        <f>M17/E17</f>
        <v>0</v>
      </c>
    </row>
    <row r="18" spans="1:23" x14ac:dyDescent="0.25">
      <c r="A18" s="85" t="s">
        <v>135</v>
      </c>
      <c r="B18" s="11"/>
      <c r="C18" s="11"/>
      <c r="D18" s="83"/>
      <c r="E18" s="84"/>
      <c r="F18" s="11"/>
      <c r="G18" s="11"/>
      <c r="H18" s="84"/>
      <c r="J18" s="11"/>
      <c r="K18" s="84"/>
      <c r="M18" s="11"/>
      <c r="N18" s="84"/>
    </row>
    <row r="19" spans="1:23" x14ac:dyDescent="0.25">
      <c r="A19" s="4" t="s">
        <v>133</v>
      </c>
      <c r="B19" s="11">
        <v>14</v>
      </c>
      <c r="C19" s="11"/>
      <c r="D19" s="83">
        <v>0</v>
      </c>
      <c r="E19" s="84">
        <f t="shared" si="0"/>
        <v>0</v>
      </c>
      <c r="F19" s="11"/>
      <c r="G19" s="11">
        <v>72</v>
      </c>
      <c r="H19" s="84">
        <f>G19/8</f>
        <v>9</v>
      </c>
      <c r="J19" s="11">
        <v>60</v>
      </c>
      <c r="K19" s="84">
        <f>J19/8</f>
        <v>7.5</v>
      </c>
      <c r="M19" s="11">
        <v>2</v>
      </c>
      <c r="N19" s="84">
        <f>M19/8</f>
        <v>0.25</v>
      </c>
    </row>
    <row r="20" spans="1:23" s="2" customFormat="1" x14ac:dyDescent="0.25">
      <c r="A20" s="8" t="s">
        <v>29</v>
      </c>
      <c r="B20" s="70">
        <f>SUM(B6:B19)</f>
        <v>117</v>
      </c>
      <c r="C20" s="70"/>
      <c r="D20" s="70">
        <v>97</v>
      </c>
      <c r="E20" s="39">
        <f t="shared" si="0"/>
        <v>0.82905982905982911</v>
      </c>
      <c r="F20" s="70"/>
      <c r="G20" s="12">
        <f>SUM(G6:G19)</f>
        <v>959</v>
      </c>
      <c r="H20" s="39">
        <f>G20/109</f>
        <v>8.7981651376146797</v>
      </c>
      <c r="I20" s="56"/>
      <c r="J20" s="86">
        <f>SUM(J6:J19)</f>
        <v>1040</v>
      </c>
      <c r="K20" s="39">
        <f>J20/109</f>
        <v>9.5412844036697244</v>
      </c>
      <c r="L20" s="56"/>
      <c r="M20" s="86">
        <f>SUM(M6:M19)</f>
        <v>26</v>
      </c>
      <c r="N20" s="39">
        <f>M20/109</f>
        <v>0.23853211009174313</v>
      </c>
      <c r="W20"/>
    </row>
    <row r="21" spans="1:23" x14ac:dyDescent="0.25">
      <c r="A21" s="225" t="s">
        <v>84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spans="1:23" x14ac:dyDescent="0.25">
      <c r="A22" s="225" t="s">
        <v>131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</row>
    <row r="23" spans="1:23" x14ac:dyDescent="0.25">
      <c r="A23" s="15" t="s">
        <v>160</v>
      </c>
      <c r="B23" s="19"/>
      <c r="C23" s="19"/>
      <c r="D23" s="19"/>
      <c r="E23" s="19"/>
      <c r="F23" s="19"/>
      <c r="H23" s="11"/>
    </row>
    <row r="24" spans="1:23" x14ac:dyDescent="0.25">
      <c r="A24" s="57"/>
      <c r="B24" s="19"/>
      <c r="C24" s="19"/>
      <c r="D24" s="19"/>
      <c r="E24" s="19"/>
      <c r="F24" s="19"/>
      <c r="H24" s="11"/>
    </row>
    <row r="25" spans="1:23" x14ac:dyDescent="0.25">
      <c r="A25" s="57"/>
      <c r="B25" s="11"/>
      <c r="C25" s="11"/>
      <c r="D25" s="11"/>
      <c r="E25" s="11"/>
      <c r="F25" s="11"/>
      <c r="H25" s="11"/>
    </row>
    <row r="26" spans="1:23" x14ac:dyDescent="0.25">
      <c r="A26" s="57"/>
      <c r="B26" s="11"/>
      <c r="C26" s="11"/>
      <c r="D26" s="11"/>
      <c r="E26" s="11"/>
      <c r="F26" s="11"/>
    </row>
    <row r="27" spans="1:23" x14ac:dyDescent="0.25">
      <c r="A27" s="57"/>
      <c r="B27" s="11"/>
      <c r="C27" s="11"/>
      <c r="D27" s="11"/>
      <c r="E27" s="11"/>
      <c r="F27" s="11"/>
    </row>
    <row r="28" spans="1:23" x14ac:dyDescent="0.25">
      <c r="A28" s="57"/>
      <c r="B28" s="11"/>
      <c r="C28" s="11"/>
      <c r="D28" s="11"/>
      <c r="E28" s="11"/>
      <c r="F28" s="11"/>
    </row>
    <row r="29" spans="1:23" x14ac:dyDescent="0.25">
      <c r="A29" s="57"/>
      <c r="B29" s="11"/>
      <c r="C29" s="11"/>
      <c r="D29" s="11"/>
      <c r="E29" s="11"/>
      <c r="F29" s="11"/>
    </row>
    <row r="30" spans="1:23" x14ac:dyDescent="0.25">
      <c r="A30" s="57"/>
      <c r="C30" s="11"/>
      <c r="D30" s="11"/>
      <c r="E30" s="11"/>
      <c r="F30" s="11"/>
    </row>
    <row r="31" spans="1:23" x14ac:dyDescent="0.25">
      <c r="A31" s="57"/>
      <c r="B31" s="11"/>
      <c r="C31" s="11"/>
      <c r="D31" s="11"/>
      <c r="E31" s="11"/>
      <c r="F31" s="11"/>
    </row>
    <row r="32" spans="1:23" x14ac:dyDescent="0.25">
      <c r="A32" s="57"/>
      <c r="B32" s="11"/>
      <c r="C32" s="11"/>
      <c r="D32" s="11"/>
      <c r="E32" s="11"/>
      <c r="F32" s="11"/>
    </row>
    <row r="33" spans="1:6" x14ac:dyDescent="0.25">
      <c r="A33" s="57"/>
      <c r="B33" s="11"/>
      <c r="C33" s="11"/>
      <c r="D33" s="11"/>
      <c r="E33" s="11"/>
      <c r="F33" s="11"/>
    </row>
    <row r="34" spans="1:6" x14ac:dyDescent="0.25">
      <c r="A34" s="57"/>
      <c r="B34" s="11"/>
      <c r="C34" s="11"/>
      <c r="D34" s="11"/>
      <c r="E34" s="11"/>
      <c r="F34" s="11"/>
    </row>
    <row r="35" spans="1:6" x14ac:dyDescent="0.25">
      <c r="B35" s="11"/>
      <c r="C35" s="11"/>
      <c r="D35" s="11"/>
      <c r="E35" s="11"/>
      <c r="F35" s="11"/>
    </row>
    <row r="36" spans="1:6" x14ac:dyDescent="0.25">
      <c r="C36" s="11"/>
      <c r="D36" s="11"/>
      <c r="E36" s="11"/>
      <c r="F36" s="11"/>
    </row>
    <row r="37" spans="1:6" x14ac:dyDescent="0.25">
      <c r="B37" s="11"/>
    </row>
    <row r="39" spans="1:6" x14ac:dyDescent="0.25">
      <c r="B39" s="11"/>
    </row>
  </sheetData>
  <mergeCells count="6">
    <mergeCell ref="A22:K22"/>
    <mergeCell ref="M3:N3"/>
    <mergeCell ref="G3:H3"/>
    <mergeCell ref="J3:K3"/>
    <mergeCell ref="A21:K21"/>
    <mergeCell ref="D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2" zoomScaleNormal="100" workbookViewId="0">
      <selection activeCell="M39" sqref="M38:M39"/>
    </sheetView>
  </sheetViews>
  <sheetFormatPr defaultRowHeight="15" x14ac:dyDescent="0.25"/>
  <cols>
    <col min="1" max="1" width="50.85546875" customWidth="1"/>
    <col min="2" max="2" width="4.85546875" customWidth="1"/>
    <col min="3" max="3" width="12.140625" bestFit="1" customWidth="1"/>
    <col min="4" max="4" width="0.85546875" customWidth="1"/>
    <col min="5" max="5" width="4.85546875" customWidth="1"/>
    <col min="6" max="6" width="12.140625" bestFit="1" customWidth="1"/>
    <col min="7" max="7" width="14.85546875" bestFit="1" customWidth="1"/>
    <col min="8" max="8" width="13.28515625" bestFit="1" customWidth="1"/>
  </cols>
  <sheetData>
    <row r="1" spans="1:11" x14ac:dyDescent="0.25">
      <c r="A1" s="58" t="s">
        <v>141</v>
      </c>
    </row>
    <row r="2" spans="1:11" ht="13.5" customHeight="1" x14ac:dyDescent="0.25">
      <c r="A2" s="3"/>
    </row>
    <row r="3" spans="1:11" ht="12.75" customHeight="1" x14ac:dyDescent="0.25">
      <c r="A3" s="227" t="s">
        <v>28</v>
      </c>
      <c r="B3" s="229" t="s">
        <v>76</v>
      </c>
      <c r="C3" s="229"/>
      <c r="D3" s="62"/>
      <c r="E3" s="229" t="s">
        <v>77</v>
      </c>
      <c r="F3" s="229"/>
      <c r="G3" s="229"/>
      <c r="H3" s="229"/>
    </row>
    <row r="4" spans="1:11" ht="12.75" customHeight="1" x14ac:dyDescent="0.25">
      <c r="A4" s="228"/>
      <c r="B4" s="63" t="s">
        <v>1</v>
      </c>
      <c r="C4" s="64" t="s">
        <v>78</v>
      </c>
      <c r="D4" s="64"/>
      <c r="E4" s="64" t="s">
        <v>1</v>
      </c>
      <c r="F4" s="63" t="s">
        <v>78</v>
      </c>
      <c r="G4" s="64" t="s">
        <v>79</v>
      </c>
      <c r="H4" s="64" t="s">
        <v>80</v>
      </c>
    </row>
    <row r="5" spans="1:11" ht="12.75" customHeight="1" x14ac:dyDescent="0.25">
      <c r="A5" s="24" t="s">
        <v>19</v>
      </c>
      <c r="B5" s="31"/>
      <c r="C5" s="65"/>
      <c r="D5" s="65"/>
      <c r="E5" s="65"/>
      <c r="F5" s="31"/>
      <c r="G5" s="65"/>
      <c r="H5" s="65"/>
    </row>
    <row r="6" spans="1:11" x14ac:dyDescent="0.25">
      <c r="A6" s="4" t="s">
        <v>22</v>
      </c>
      <c r="B6" s="11">
        <v>1</v>
      </c>
      <c r="C6" s="66">
        <v>83.72</v>
      </c>
      <c r="D6" s="11">
        <v>0</v>
      </c>
      <c r="E6" s="11">
        <v>0</v>
      </c>
      <c r="F6" s="67" t="s">
        <v>81</v>
      </c>
      <c r="G6" s="67" t="s">
        <v>81</v>
      </c>
      <c r="H6" s="67" t="s">
        <v>81</v>
      </c>
    </row>
    <row r="7" spans="1:11" x14ac:dyDescent="0.25">
      <c r="A7" s="4" t="s">
        <v>23</v>
      </c>
      <c r="B7" s="11">
        <v>4</v>
      </c>
      <c r="C7" s="66">
        <v>84.792500000000004</v>
      </c>
      <c r="D7" s="11">
        <v>2</v>
      </c>
      <c r="E7" s="11">
        <v>11</v>
      </c>
      <c r="F7" s="67">
        <v>57.112575757575748</v>
      </c>
      <c r="G7" s="67">
        <v>93.64</v>
      </c>
      <c r="H7" s="67">
        <v>21</v>
      </c>
    </row>
    <row r="8" spans="1:11" x14ac:dyDescent="0.25">
      <c r="A8" s="4" t="s">
        <v>24</v>
      </c>
      <c r="B8" s="11">
        <v>2</v>
      </c>
      <c r="C8" s="66">
        <v>117.5</v>
      </c>
      <c r="D8" s="11">
        <v>0</v>
      </c>
      <c r="E8" s="11">
        <v>0</v>
      </c>
      <c r="F8" s="67" t="s">
        <v>81</v>
      </c>
      <c r="G8" s="67" t="s">
        <v>81</v>
      </c>
      <c r="H8" s="67" t="s">
        <v>81</v>
      </c>
    </row>
    <row r="9" spans="1:11" x14ac:dyDescent="0.25">
      <c r="A9" s="4" t="s">
        <v>31</v>
      </c>
      <c r="B9" s="11">
        <v>15</v>
      </c>
      <c r="C9" s="66">
        <v>75.22</v>
      </c>
      <c r="D9" s="11">
        <v>0</v>
      </c>
      <c r="E9" s="11">
        <v>3</v>
      </c>
      <c r="F9" s="67">
        <v>82.373333333333335</v>
      </c>
      <c r="G9" s="67">
        <v>130</v>
      </c>
      <c r="H9" s="67">
        <v>44.95</v>
      </c>
      <c r="K9" s="16"/>
    </row>
    <row r="10" spans="1:11" x14ac:dyDescent="0.25">
      <c r="A10" s="4" t="s">
        <v>32</v>
      </c>
      <c r="B10" s="11">
        <v>8</v>
      </c>
      <c r="C10" s="66">
        <v>81.125</v>
      </c>
      <c r="D10" s="11">
        <v>0</v>
      </c>
      <c r="E10" s="11">
        <v>5</v>
      </c>
      <c r="F10" s="67">
        <v>90.330333333333343</v>
      </c>
      <c r="G10" s="67">
        <v>114.5</v>
      </c>
      <c r="H10" s="67">
        <v>40</v>
      </c>
      <c r="K10" s="16"/>
    </row>
    <row r="11" spans="1:11" x14ac:dyDescent="0.25">
      <c r="A11" s="6" t="s">
        <v>20</v>
      </c>
      <c r="B11" s="11"/>
      <c r="C11" s="11"/>
      <c r="D11" s="11"/>
      <c r="E11" s="11"/>
      <c r="F11" s="67"/>
      <c r="G11" s="67"/>
      <c r="H11" s="67"/>
      <c r="K11" s="16"/>
    </row>
    <row r="12" spans="1:11" x14ac:dyDescent="0.25">
      <c r="A12" s="4" t="s">
        <v>25</v>
      </c>
      <c r="B12" s="11">
        <v>3</v>
      </c>
      <c r="C12" s="66">
        <v>77.476666666666674</v>
      </c>
      <c r="D12" s="11">
        <v>0</v>
      </c>
      <c r="E12" s="11">
        <v>1</v>
      </c>
      <c r="F12" s="67">
        <v>82.8</v>
      </c>
      <c r="G12" s="67">
        <v>89.6</v>
      </c>
      <c r="H12" s="67">
        <v>76</v>
      </c>
      <c r="K12" s="16"/>
    </row>
    <row r="13" spans="1:11" x14ac:dyDescent="0.25">
      <c r="A13" s="4" t="s">
        <v>26</v>
      </c>
      <c r="B13" s="11">
        <v>1</v>
      </c>
      <c r="C13" s="67">
        <v>100</v>
      </c>
      <c r="D13" s="11">
        <v>0</v>
      </c>
      <c r="E13" s="11">
        <v>3</v>
      </c>
      <c r="F13" s="67">
        <v>82.293333333333337</v>
      </c>
      <c r="G13" s="67">
        <v>130</v>
      </c>
      <c r="H13" s="67">
        <v>50</v>
      </c>
      <c r="K13" s="16"/>
    </row>
    <row r="14" spans="1:11" x14ac:dyDescent="0.25">
      <c r="A14" s="4" t="s">
        <v>33</v>
      </c>
      <c r="B14" s="11">
        <v>4</v>
      </c>
      <c r="C14" s="66">
        <v>73.5</v>
      </c>
      <c r="D14" s="11">
        <v>1</v>
      </c>
      <c r="E14" s="11">
        <v>2</v>
      </c>
      <c r="F14" s="67">
        <v>71.883333333333326</v>
      </c>
      <c r="G14" s="67">
        <v>77.41</v>
      </c>
      <c r="H14" s="67">
        <v>65</v>
      </c>
      <c r="K14" s="16"/>
    </row>
    <row r="15" spans="1:11" x14ac:dyDescent="0.25">
      <c r="A15" s="4" t="s">
        <v>31</v>
      </c>
      <c r="B15" s="11">
        <v>20</v>
      </c>
      <c r="C15" s="66">
        <v>87.527000000000001</v>
      </c>
      <c r="D15" s="11">
        <v>0</v>
      </c>
      <c r="E15" s="11">
        <v>12</v>
      </c>
      <c r="F15" s="67">
        <v>84.99166666666666</v>
      </c>
      <c r="G15" s="67">
        <v>131.69999999999999</v>
      </c>
      <c r="H15" s="67">
        <v>40</v>
      </c>
      <c r="K15" s="16"/>
    </row>
    <row r="16" spans="1:11" x14ac:dyDescent="0.25">
      <c r="A16" s="6" t="s">
        <v>21</v>
      </c>
      <c r="B16" s="11"/>
      <c r="C16" s="11"/>
      <c r="D16" s="11"/>
      <c r="E16" s="11"/>
      <c r="F16" s="67"/>
      <c r="G16" s="67"/>
      <c r="H16" s="67"/>
      <c r="K16" s="16"/>
    </row>
    <row r="17" spans="1:16" x14ac:dyDescent="0.25">
      <c r="A17" s="4" t="s">
        <v>27</v>
      </c>
      <c r="B17" s="11">
        <v>0</v>
      </c>
      <c r="C17" s="68" t="s">
        <v>81</v>
      </c>
      <c r="D17" s="11">
        <v>2</v>
      </c>
      <c r="E17" s="11">
        <v>10</v>
      </c>
      <c r="F17" s="67">
        <v>74.643636363636347</v>
      </c>
      <c r="G17" s="67">
        <v>89.81</v>
      </c>
      <c r="H17" s="67">
        <v>57.39</v>
      </c>
    </row>
    <row r="18" spans="1:16" x14ac:dyDescent="0.25">
      <c r="A18" s="85" t="s">
        <v>135</v>
      </c>
      <c r="B18" s="11"/>
      <c r="C18" s="68"/>
      <c r="D18" s="11"/>
      <c r="E18" s="11"/>
      <c r="F18" s="67"/>
      <c r="G18" s="67"/>
      <c r="H18" s="67"/>
    </row>
    <row r="19" spans="1:16" x14ac:dyDescent="0.25">
      <c r="A19" s="4" t="s">
        <v>133</v>
      </c>
      <c r="B19" s="11">
        <v>14</v>
      </c>
      <c r="C19" s="66">
        <v>48.783571428571427</v>
      </c>
      <c r="D19" s="11"/>
      <c r="E19" s="11">
        <v>0</v>
      </c>
      <c r="F19" s="68" t="s">
        <v>81</v>
      </c>
      <c r="G19" s="68" t="s">
        <v>81</v>
      </c>
      <c r="H19" s="68" t="s">
        <v>81</v>
      </c>
    </row>
    <row r="20" spans="1:16" s="2" customFormat="1" x14ac:dyDescent="0.25">
      <c r="A20" s="69" t="s">
        <v>547</v>
      </c>
      <c r="B20" s="70">
        <f>SUM(B6:B19)</f>
        <v>72</v>
      </c>
      <c r="C20" s="71">
        <v>76.321249999999992</v>
      </c>
      <c r="D20" s="70">
        <v>20</v>
      </c>
      <c r="E20" s="70">
        <f>SUM(E6:E17)</f>
        <v>47</v>
      </c>
      <c r="F20" s="71">
        <v>75.889148936170187</v>
      </c>
      <c r="G20" s="71">
        <v>131.69999999999999</v>
      </c>
      <c r="H20" s="71">
        <f>AVERAGE(H6:H17)</f>
        <v>49.292499999999997</v>
      </c>
      <c r="P20"/>
    </row>
    <row r="21" spans="1:16" x14ac:dyDescent="0.25">
      <c r="A21" s="15"/>
      <c r="B21" s="5"/>
    </row>
    <row r="22" spans="1:16" x14ac:dyDescent="0.25">
      <c r="A22" s="33"/>
      <c r="E22" s="19"/>
      <c r="F22" s="16"/>
    </row>
  </sheetData>
  <mergeCells count="3">
    <mergeCell ref="A3:A4"/>
    <mergeCell ref="B3:C3"/>
    <mergeCell ref="E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70</vt:i4>
      </vt:variant>
      <vt:variant>
        <vt:lpstr>Intervalli denominati</vt:lpstr>
      </vt:variant>
      <vt:variant>
        <vt:i4>22</vt:i4>
      </vt:variant>
    </vt:vector>
  </HeadingPairs>
  <TitlesOfParts>
    <vt:vector size="92" baseType="lpstr">
      <vt:lpstr>Copertina</vt:lpstr>
      <vt:lpstr>Capitolo1</vt:lpstr>
      <vt:lpstr>Tavola 1.1</vt:lpstr>
      <vt:lpstr>Tavola 1.2</vt:lpstr>
      <vt:lpstr>Tavola 1.3</vt:lpstr>
      <vt:lpstr>Tavola 1.4</vt:lpstr>
      <vt:lpstr>Tavola 1.5</vt:lpstr>
      <vt:lpstr>Tavola 1.6</vt:lpstr>
      <vt:lpstr>Tavola 1.7</vt:lpstr>
      <vt:lpstr>Tavola 1.8</vt:lpstr>
      <vt:lpstr>Tavola 1.9</vt:lpstr>
      <vt:lpstr>Tavola 1.10</vt:lpstr>
      <vt:lpstr>Tavola 1.11</vt:lpstr>
      <vt:lpstr>Tavola 1.12</vt:lpstr>
      <vt:lpstr>Tavola 1.13</vt:lpstr>
      <vt:lpstr>Tavola 1.14</vt:lpstr>
      <vt:lpstr>Tavola 1.15</vt:lpstr>
      <vt:lpstr>Tavola 1.16</vt:lpstr>
      <vt:lpstr>Capitolo2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Capitolo3</vt:lpstr>
      <vt:lpstr>Tavola 3.1</vt:lpstr>
      <vt:lpstr>Tavola 3.2</vt:lpstr>
      <vt:lpstr>Tavola 3.3</vt:lpstr>
      <vt:lpstr>Tavola 3.4 </vt:lpstr>
      <vt:lpstr>Tavola 3.5</vt:lpstr>
      <vt:lpstr>Tavola 3.6</vt:lpstr>
      <vt:lpstr>Tavola 3.7</vt:lpstr>
      <vt:lpstr>Tavola 3.8</vt:lpstr>
      <vt:lpstr>Tavola 3.9</vt:lpstr>
      <vt:lpstr>Tavola 3.10 </vt:lpstr>
      <vt:lpstr>Tavola 3.11 </vt:lpstr>
      <vt:lpstr>Tavola 3.12 </vt:lpstr>
      <vt:lpstr>Tavola 3.13 </vt:lpstr>
      <vt:lpstr>Tavola 3.14 </vt:lpstr>
      <vt:lpstr>Tavola 3.15 </vt:lpstr>
      <vt:lpstr>Tavola 3.16 </vt:lpstr>
      <vt:lpstr>Tavola 3.17 </vt:lpstr>
      <vt:lpstr>Tavola 3.18 </vt:lpstr>
      <vt:lpstr>Tavola 3.19 </vt:lpstr>
      <vt:lpstr>Tavola 3.20</vt:lpstr>
      <vt:lpstr>Tavola 3.21 </vt:lpstr>
      <vt:lpstr>Tavola 3.22 </vt:lpstr>
      <vt:lpstr>Tavola 3.23 </vt:lpstr>
      <vt:lpstr>Tavola 3.24</vt:lpstr>
      <vt:lpstr>Tavola 3.25</vt:lpstr>
      <vt:lpstr>Tavola 3.26</vt:lpstr>
      <vt:lpstr>Tavola 3.27</vt:lpstr>
      <vt:lpstr>Tavola 3.28</vt:lpstr>
      <vt:lpstr>Tavola 3.29</vt:lpstr>
      <vt:lpstr>tavola 3.30</vt:lpstr>
      <vt:lpstr>Tavola 3.31</vt:lpstr>
      <vt:lpstr>Tavola 3.32</vt:lpstr>
      <vt:lpstr>Tavola 3.33</vt:lpstr>
      <vt:lpstr>Tavola 3.34</vt:lpstr>
      <vt:lpstr>Capitolo4</vt:lpstr>
      <vt:lpstr>tavola 4.1</vt:lpstr>
      <vt:lpstr>Tavola 4.2</vt:lpstr>
      <vt:lpstr>Tavola 4.3</vt:lpstr>
      <vt:lpstr>tavola 4.4</vt:lpstr>
      <vt:lpstr>tavola 4.5</vt:lpstr>
      <vt:lpstr>tavola 4.6</vt:lpstr>
      <vt:lpstr>tavola 4.7</vt:lpstr>
      <vt:lpstr>tavola 4.8</vt:lpstr>
      <vt:lpstr>Capitolo1!Area_stampa</vt:lpstr>
      <vt:lpstr>Copertina!Area_stampa</vt:lpstr>
      <vt:lpstr>'Tavola 1.1'!Area_stampa</vt:lpstr>
      <vt:lpstr>'tavola 2.1'!Area_stampa</vt:lpstr>
      <vt:lpstr>'tavola 2.2'!Area_stampa</vt:lpstr>
      <vt:lpstr>'tavola 2.3'!Area_stampa</vt:lpstr>
      <vt:lpstr>'tavola 2.4'!Area_stampa</vt:lpstr>
      <vt:lpstr>'tavola 2.5'!Area_stampa</vt:lpstr>
      <vt:lpstr>'tavola 2.6'!Area_stampa</vt:lpstr>
      <vt:lpstr>'tavola 2.7'!Area_stampa</vt:lpstr>
      <vt:lpstr>'Tavola 3.26'!Area_stampa</vt:lpstr>
      <vt:lpstr>'tavola 3.30'!Area_stampa</vt:lpstr>
      <vt:lpstr>'Tavola 3.31'!Area_stampa</vt:lpstr>
      <vt:lpstr>'Tavola 3.32'!Area_stampa</vt:lpstr>
      <vt:lpstr>'Tavola 3.33'!Area_stampa</vt:lpstr>
      <vt:lpstr>'Tavola 3.34'!Area_stampa</vt:lpstr>
      <vt:lpstr>'tavola 4.1'!Area_stampa</vt:lpstr>
      <vt:lpstr>'tavola 4.4'!Area_stampa</vt:lpstr>
      <vt:lpstr>'tavola 4.5'!Area_stampa</vt:lpstr>
      <vt:lpstr>'tavola 4.6'!Area_stampa</vt:lpstr>
      <vt:lpstr>'tavola 4.7'!Area_stampa</vt:lpstr>
      <vt:lpstr>'tavola 4.8'!Area_stampa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stagestatistica1</dc:creator>
  <cp:lastModifiedBy>Gemma Scarti</cp:lastModifiedBy>
  <cp:lastPrinted>2016-01-07T15:47:22Z</cp:lastPrinted>
  <dcterms:created xsi:type="dcterms:W3CDTF">2013-11-26T11:55:32Z</dcterms:created>
  <dcterms:modified xsi:type="dcterms:W3CDTF">2016-09-15T10:03:55Z</dcterms:modified>
</cp:coreProperties>
</file>